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10536"/>
  </bookViews>
  <sheets>
    <sheet name="作成シート" sheetId="1" r:id="rId1"/>
  </sheets>
  <externalReferences>
    <externalReference r:id="rId2"/>
  </externalReferences>
  <definedNames>
    <definedName name="完成伝票">#REF!</definedName>
  </definedNames>
  <calcPr calcId="145621"/>
</workbook>
</file>

<file path=xl/calcChain.xml><?xml version="1.0" encoding="utf-8"?>
<calcChain xmlns="http://schemas.openxmlformats.org/spreadsheetml/2006/main">
  <c r="G42" i="1" l="1"/>
  <c r="I41" i="1"/>
  <c r="H41" i="1"/>
  <c r="F41" i="1"/>
  <c r="E41" i="1"/>
  <c r="D41" i="1"/>
  <c r="C41" i="1"/>
  <c r="F28" i="1"/>
  <c r="D28" i="1"/>
  <c r="C28" i="1"/>
  <c r="I26" i="1"/>
  <c r="I25" i="1"/>
  <c r="J18" i="1"/>
  <c r="G26" i="1"/>
  <c r="G27" i="1" s="1"/>
  <c r="F16" i="1"/>
  <c r="E16" i="1"/>
  <c r="D16" i="1"/>
  <c r="C16" i="1"/>
  <c r="I14" i="1"/>
  <c r="I16" i="1" s="1"/>
  <c r="J13" i="1"/>
  <c r="J11" i="1"/>
  <c r="J9" i="1"/>
  <c r="J6" i="1"/>
  <c r="H14" i="1" l="1"/>
  <c r="J19" i="1"/>
  <c r="H42" i="1"/>
  <c r="J31" i="1"/>
  <c r="J35" i="1"/>
  <c r="J39" i="1"/>
  <c r="I42" i="1"/>
  <c r="F42" i="1"/>
  <c r="F43" i="1" s="1"/>
  <c r="J20" i="1"/>
  <c r="J23" i="1"/>
  <c r="J12" i="1"/>
  <c r="J24" i="1"/>
  <c r="J15" i="1"/>
  <c r="J22" i="1"/>
  <c r="E42" i="1"/>
  <c r="J30" i="1"/>
  <c r="J33" i="1"/>
  <c r="J34" i="1"/>
  <c r="J37" i="1"/>
  <c r="J38" i="1"/>
  <c r="J41" i="1"/>
  <c r="J8" i="1"/>
  <c r="G14" i="1"/>
  <c r="J14" i="1" s="1"/>
  <c r="J21" i="1"/>
  <c r="D42" i="1"/>
  <c r="D43" i="1" s="1"/>
  <c r="J32" i="1"/>
  <c r="J36" i="1"/>
  <c r="J40" i="1"/>
  <c r="I28" i="1"/>
  <c r="I27" i="1"/>
  <c r="E28" i="1"/>
  <c r="E43" i="1" s="1"/>
  <c r="J29" i="1"/>
  <c r="J10" i="1"/>
  <c r="J17" i="1"/>
  <c r="G25" i="1"/>
  <c r="G28" i="1" s="1"/>
  <c r="C42" i="1"/>
  <c r="C43" i="1" s="1"/>
  <c r="H25" i="1"/>
  <c r="J7" i="1"/>
  <c r="H16" i="1"/>
  <c r="H26" i="1"/>
  <c r="H27" i="1" s="1"/>
  <c r="J27" i="1" s="1"/>
  <c r="I43" i="1" l="1"/>
  <c r="J25" i="1"/>
  <c r="J16" i="1"/>
  <c r="J26" i="1"/>
  <c r="J28" i="1" s="1"/>
  <c r="J42" i="1"/>
  <c r="G16" i="1"/>
  <c r="G43" i="1" s="1"/>
  <c r="H28" i="1"/>
  <c r="H43" i="1" s="1"/>
  <c r="K2" i="1" l="1"/>
  <c r="J43" i="1"/>
  <c r="K3" i="1" s="1"/>
</calcChain>
</file>

<file path=xl/sharedStrings.xml><?xml version="1.0" encoding="utf-8"?>
<sst xmlns="http://schemas.openxmlformats.org/spreadsheetml/2006/main" count="100" uniqueCount="88">
  <si>
    <t>個別利益率</t>
    <rPh sb="0" eb="2">
      <t>コベツ</t>
    </rPh>
    <rPh sb="2" eb="4">
      <t>リエキ</t>
    </rPh>
    <rPh sb="4" eb="5">
      <t>リツ</t>
    </rPh>
    <phoneticPr fontId="5"/>
  </si>
  <si>
    <t>部門利益率</t>
    <rPh sb="0" eb="2">
      <t>ブモン</t>
    </rPh>
    <rPh sb="2" eb="4">
      <t>リエキ</t>
    </rPh>
    <rPh sb="4" eb="5">
      <t>リツ</t>
    </rPh>
    <phoneticPr fontId="5"/>
  </si>
  <si>
    <t>①・②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</si>
  <si>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</si>
  <si>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</si>
  <si>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</si>
  <si>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</si>
  <si>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</si>
  <si>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共通・固定費</t>
    <rPh sb="0" eb="2">
      <t>キョウツウ</t>
    </rPh>
    <rPh sb="3" eb="5">
      <t>コテイ</t>
    </rPh>
    <rPh sb="5" eb="6">
      <t>ヒ</t>
    </rPh>
    <phoneticPr fontId="5"/>
  </si>
  <si>
    <t>共通・準固定費</t>
    <rPh sb="0" eb="2">
      <t>キョウツウ</t>
    </rPh>
    <rPh sb="3" eb="4">
      <t>ジュン</t>
    </rPh>
    <rPh sb="4" eb="6">
      <t>コテイ</t>
    </rPh>
    <rPh sb="6" eb="7">
      <t>ヒ</t>
    </rPh>
    <phoneticPr fontId="5"/>
  </si>
  <si>
    <t>共通・不測費</t>
    <rPh sb="0" eb="2">
      <t>キョウツウ</t>
    </rPh>
    <rPh sb="3" eb="5">
      <t>フソク</t>
    </rPh>
    <rPh sb="5" eb="6">
      <t>ヒ</t>
    </rPh>
    <phoneticPr fontId="5"/>
  </si>
  <si>
    <t>営業経費</t>
    <rPh sb="0" eb="2">
      <t>エイギョウ</t>
    </rPh>
    <rPh sb="2" eb="4">
      <t>ケイヒ</t>
    </rPh>
    <phoneticPr fontId="5"/>
  </si>
  <si>
    <t>共通・人件費</t>
    <rPh sb="0" eb="2">
      <t>キョウツウ</t>
    </rPh>
    <rPh sb="3" eb="6">
      <t>ジンケンヒ</t>
    </rPh>
    <phoneticPr fontId="5"/>
  </si>
  <si>
    <t>個別収支</t>
    <rPh sb="2" eb="4">
      <t>シュウシ</t>
    </rPh>
    <phoneticPr fontId="5"/>
  </si>
  <si>
    <t>個別収支(努力)</t>
    <rPh sb="2" eb="4">
      <t>シュウシ</t>
    </rPh>
    <rPh sb="5" eb="7">
      <t>ドリョク</t>
    </rPh>
    <phoneticPr fontId="5"/>
  </si>
  <si>
    <t>総計</t>
    <rPh sb="0" eb="2">
      <t>ソウケイ</t>
    </rPh>
    <phoneticPr fontId="5"/>
  </si>
  <si>
    <t>料率</t>
    <rPh sb="0" eb="2">
      <t>リョウリツ</t>
    </rPh>
    <phoneticPr fontId="5"/>
  </si>
  <si>
    <t>部門名</t>
    <rPh sb="0" eb="2">
      <t>ブモン</t>
    </rPh>
    <rPh sb="2" eb="3">
      <t>メイ</t>
    </rPh>
    <phoneticPr fontId="5"/>
  </si>
  <si>
    <t>部門詳細</t>
    <rPh sb="0" eb="2">
      <t>ブモン</t>
    </rPh>
    <rPh sb="2" eb="4">
      <t>ショウサイ</t>
    </rPh>
    <phoneticPr fontId="5"/>
  </si>
  <si>
    <t>01売上</t>
    <rPh sb="2" eb="4">
      <t>ウリアゲ</t>
    </rPh>
    <phoneticPr fontId="5"/>
  </si>
  <si>
    <t>01売上</t>
  </si>
  <si>
    <t>912技術</t>
  </si>
  <si>
    <t>909技術(足立)</t>
  </si>
  <si>
    <t>02材料費</t>
    <rPh sb="2" eb="5">
      <t>ザイリョウヒ</t>
    </rPh>
    <phoneticPr fontId="5"/>
  </si>
  <si>
    <t>02材料費</t>
  </si>
  <si>
    <t>910技術(関西)</t>
  </si>
  <si>
    <t>912技術Gの率を引用</t>
    <rPh sb="3" eb="5">
      <t>ギジュツ</t>
    </rPh>
    <rPh sb="7" eb="8">
      <t>リツ</t>
    </rPh>
    <rPh sb="9" eb="11">
      <t>インヨウ</t>
    </rPh>
    <phoneticPr fontId="5"/>
  </si>
  <si>
    <t>04外注費</t>
    <rPh sb="2" eb="5">
      <t>ガイチュウヒ</t>
    </rPh>
    <phoneticPr fontId="10"/>
  </si>
  <si>
    <t>04外注費</t>
    <phoneticPr fontId="10"/>
  </si>
  <si>
    <t>912技術G</t>
  </si>
  <si>
    <t>05派遣社員費</t>
    <rPh sb="2" eb="4">
      <t>ハケン</t>
    </rPh>
    <rPh sb="4" eb="6">
      <t>シャイン</t>
    </rPh>
    <rPh sb="6" eb="7">
      <t>ヒ</t>
    </rPh>
    <phoneticPr fontId="10"/>
  </si>
  <si>
    <t>05派遣社員費</t>
  </si>
  <si>
    <t>932FTTH</t>
  </si>
  <si>
    <t>03スタッフ派遣費</t>
    <rPh sb="6" eb="8">
      <t>ハケン</t>
    </rPh>
    <rPh sb="8" eb="9">
      <t>ヒ</t>
    </rPh>
    <phoneticPr fontId="5"/>
  </si>
  <si>
    <t>2-01労務費(原)</t>
    <phoneticPr fontId="10"/>
  </si>
  <si>
    <t>シート「③④人件費」より試算してください。</t>
    <rPh sb="12" eb="14">
      <t>シサン</t>
    </rPh>
    <phoneticPr fontId="5"/>
  </si>
  <si>
    <t>913ﾈｯﾄﾜｰｸOP</t>
  </si>
  <si>
    <t>913ネットワークOP</t>
  </si>
  <si>
    <t>＋</t>
    <phoneticPr fontId="10"/>
  </si>
  <si>
    <t>2-02時間外(原)</t>
  </si>
  <si>
    <t>06人件費（契約社員）</t>
    <rPh sb="2" eb="5">
      <t>ジンケンヒ</t>
    </rPh>
    <rPh sb="6" eb="8">
      <t>ケイヤク</t>
    </rPh>
    <rPh sb="8" eb="10">
      <t>シャイン</t>
    </rPh>
    <phoneticPr fontId="10"/>
  </si>
  <si>
    <r>
      <t>2-03諸手当</t>
    </r>
    <r>
      <rPr>
        <sz val="9"/>
        <color theme="1"/>
        <rFont val="メイリオ"/>
        <family val="2"/>
        <charset val="128"/>
      </rPr>
      <t>(原)</t>
    </r>
    <rPh sb="4" eb="7">
      <t>ショテアテ</t>
    </rPh>
    <rPh sb="8" eb="9">
      <t>ゲン</t>
    </rPh>
    <phoneticPr fontId="10"/>
  </si>
  <si>
    <t>2-04通勤手当(原)</t>
  </si>
  <si>
    <t>2-05法定福利費(原)</t>
  </si>
  <si>
    <t>労務費（基本給）にH12の率をかけた金額</t>
    <rPh sb="0" eb="2">
      <t>ロウム</t>
    </rPh>
    <rPh sb="2" eb="3">
      <t>ヒ</t>
    </rPh>
    <rPh sb="4" eb="6">
      <t>キホン</t>
    </rPh>
    <rPh sb="6" eb="7">
      <t>キュウ</t>
    </rPh>
    <rPh sb="13" eb="14">
      <t>リツ</t>
    </rPh>
    <rPh sb="18" eb="20">
      <t>キンガク</t>
    </rPh>
    <phoneticPr fontId="5"/>
  </si>
  <si>
    <t>921ｽﾀｯﾌｻﾎﾟｰﾄ</t>
  </si>
  <si>
    <t>921スタッフSP</t>
  </si>
  <si>
    <t>健康診断料（契約)</t>
    <rPh sb="0" eb="2">
      <t>ケンコウ</t>
    </rPh>
    <rPh sb="2" eb="4">
      <t>シンダン</t>
    </rPh>
    <rPh sb="4" eb="5">
      <t>リョウ</t>
    </rPh>
    <rPh sb="6" eb="8">
      <t>ケイヤク</t>
    </rPh>
    <phoneticPr fontId="10"/>
  </si>
  <si>
    <t>TJK加入者×4,000で試算してください。</t>
    <rPh sb="3" eb="5">
      <t>カニュウ</t>
    </rPh>
    <rPh sb="5" eb="6">
      <t>シャ</t>
    </rPh>
    <rPh sb="13" eb="15">
      <t>シサン</t>
    </rPh>
    <phoneticPr fontId="5"/>
  </si>
  <si>
    <t>931スカパー保守</t>
  </si>
  <si>
    <t>小計</t>
    <rPh sb="0" eb="2">
      <t>ショウケイ</t>
    </rPh>
    <phoneticPr fontId="10"/>
  </si>
  <si>
    <t>933システムSP</t>
  </si>
  <si>
    <t>06人件費（社員）</t>
    <rPh sb="2" eb="5">
      <t>ジンケンヒ</t>
    </rPh>
    <rPh sb="6" eb="8">
      <t>シャイン</t>
    </rPh>
    <phoneticPr fontId="5"/>
  </si>
  <si>
    <t>1-01給与</t>
  </si>
  <si>
    <t>シート「③④人件費」より試算してください。
※給与の昇給率を1.8％で見てください</t>
    <rPh sb="12" eb="14">
      <t>シサン</t>
    </rPh>
    <rPh sb="23" eb="25">
      <t>キュウヨ</t>
    </rPh>
    <rPh sb="26" eb="28">
      <t>ショウキュウ</t>
    </rPh>
    <rPh sb="28" eb="29">
      <t>リツ</t>
    </rPh>
    <rPh sb="35" eb="36">
      <t>ミ</t>
    </rPh>
    <phoneticPr fontId="5"/>
  </si>
  <si>
    <t>1-02時間外</t>
  </si>
  <si>
    <t>ﾁｰﾑ(部門)名</t>
  </si>
  <si>
    <t>1-03諸手当</t>
  </si>
  <si>
    <t>通勤手当</t>
  </si>
  <si>
    <t>シート「③④人件費-経費」より試算してください。</t>
    <rPh sb="15" eb="17">
      <t>シサン</t>
    </rPh>
    <phoneticPr fontId="5"/>
  </si>
  <si>
    <t>退職金引当</t>
  </si>
  <si>
    <t>911技術(四国)</t>
  </si>
  <si>
    <t>中退共掛金</t>
    <phoneticPr fontId="10"/>
  </si>
  <si>
    <t>団体生命保険料</t>
  </si>
  <si>
    <t>健康診断料</t>
  </si>
  <si>
    <t>4-10法定福利費</t>
    <phoneticPr fontId="10"/>
  </si>
  <si>
    <t>930オペレーション</t>
  </si>
  <si>
    <r>
      <t>4</t>
    </r>
    <r>
      <rPr>
        <sz val="9"/>
        <color theme="1"/>
        <rFont val="メイリオ"/>
        <family val="2"/>
        <charset val="128"/>
      </rPr>
      <t>-05</t>
    </r>
    <r>
      <rPr>
        <sz val="9"/>
        <color theme="1"/>
        <rFont val="メイリオ"/>
        <family val="2"/>
        <charset val="128"/>
      </rPr>
      <t>賞与</t>
    </r>
    <phoneticPr fontId="10"/>
  </si>
  <si>
    <r>
      <t>4</t>
    </r>
    <r>
      <rPr>
        <sz val="9"/>
        <color theme="1"/>
        <rFont val="メイリオ"/>
        <family val="2"/>
        <charset val="128"/>
      </rPr>
      <t>-</t>
    </r>
    <r>
      <rPr>
        <sz val="9"/>
        <color theme="1"/>
        <rFont val="メイリオ"/>
        <family val="2"/>
        <charset val="128"/>
      </rPr>
      <t>10賞与法定福利</t>
    </r>
    <phoneticPr fontId="10"/>
  </si>
  <si>
    <t>07経費</t>
    <rPh sb="2" eb="4">
      <t>ケイヒ</t>
    </rPh>
    <phoneticPr fontId="10"/>
  </si>
  <si>
    <t>4-10福利厚生費(原)</t>
  </si>
  <si>
    <t>07営業経費</t>
    <rPh sb="2" eb="4">
      <t>エイギョウ</t>
    </rPh>
    <rPh sb="4" eb="6">
      <t>ケイヒ</t>
    </rPh>
    <phoneticPr fontId="10"/>
  </si>
  <si>
    <t>4-11備品費(原)</t>
  </si>
  <si>
    <t>4-12現場維持費(原)</t>
  </si>
  <si>
    <t>4-13車両経費(原)</t>
  </si>
  <si>
    <t>4-14修繕費(原)</t>
  </si>
  <si>
    <t>4-16労務管理費(原)</t>
  </si>
  <si>
    <t>4-17事務経費(原)</t>
  </si>
  <si>
    <t>4-18旅費交通費(原)</t>
  </si>
  <si>
    <t>4-19宿泊費(原)</t>
  </si>
  <si>
    <t>4-20交際費(原)</t>
  </si>
  <si>
    <t>4-23雑費(原)</t>
  </si>
  <si>
    <t>4-24広告宣伝費(原)</t>
  </si>
  <si>
    <t>4-22減価償却費(原)</t>
  </si>
  <si>
    <t>総計</t>
  </si>
  <si>
    <t>予算試算シート</t>
    <rPh sb="0" eb="2">
      <t>ヨサン</t>
    </rPh>
    <rPh sb="2" eb="4">
      <t>シサン</t>
    </rPh>
    <phoneticPr fontId="5"/>
  </si>
  <si>
    <t>来期予算</t>
    <rPh sb="0" eb="2">
      <t>ライキ</t>
    </rPh>
    <rPh sb="2" eb="4">
      <t>ヨサン</t>
    </rPh>
    <phoneticPr fontId="5"/>
  </si>
  <si>
    <t>過去実績率</t>
    <rPh sb="0" eb="2">
      <t>カコ</t>
    </rPh>
    <rPh sb="2" eb="4">
      <t>ジッセキ</t>
    </rPh>
    <rPh sb="4" eb="5">
      <t>リツ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</si>
</sst>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;[Red]#,##0"/>
  </numFmts>
  <fonts count="15" x14ac:knownFonts="1">
    <font>
      <sz val="11"/>
      <color theme="1"/>
      <name val="ＭＳ Ｐゴシック"/>
      <family val="2"/>
      <scheme val="minor"/>
    </font>
    <font>
      <sz val="9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b/>
      <sz val="9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color theme="1"/>
      <name val="メイリオ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</borders>
  <cellStyleXfs count="33">
    <xf numFmtId="0" fontId="0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/>
    <xf numFmtId="9" fontId="12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</cellStyleXfs>
  <cellXfs count="75">
    <xf numFmtId="0" fontId="0" fillId="0" borderId="0" xfId="0"/>
    <xf numFmtId="0" fontId="4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>
      <alignment vertical="center"/>
    </xf>
    <xf numFmtId="176" fontId="7" fillId="0" borderId="0" xfId="2" applyNumberFormat="1" applyFont="1">
      <alignment vertical="center"/>
    </xf>
    <xf numFmtId="0" fontId="2" fillId="0" borderId="0" xfId="1" applyFill="1">
      <alignment vertical="center"/>
    </xf>
    <xf numFmtId="0" fontId="7" fillId="0" borderId="0" xfId="1" applyFont="1">
      <alignment vertical="center"/>
    </xf>
    <xf numFmtId="0" fontId="2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0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0" xfId="1" applyFont="1">
      <alignment vertical="center"/>
    </xf>
    <xf numFmtId="0" fontId="2" fillId="3" borderId="2" xfId="1" applyFont="1" applyFill="1" applyBorder="1" applyAlignment="1">
      <alignment horizontal="left" vertical="center"/>
    </xf>
    <xf numFmtId="0" fontId="2" fillId="3" borderId="2" xfId="1" applyFill="1" applyBorder="1" applyAlignment="1">
      <alignment horizontal="left" vertical="center"/>
    </xf>
    <xf numFmtId="177" fontId="2" fillId="4" borderId="2" xfId="1" applyNumberFormat="1" applyFill="1" applyBorder="1">
      <alignment vertical="center"/>
    </xf>
    <xf numFmtId="177" fontId="2" fillId="0" borderId="2" xfId="1" applyNumberFormat="1" applyBorder="1">
      <alignment vertical="center"/>
    </xf>
    <xf numFmtId="177" fontId="2" fillId="5" borderId="2" xfId="1" applyNumberFormat="1" applyFill="1" applyBorder="1">
      <alignment vertical="center"/>
    </xf>
    <xf numFmtId="0" fontId="2" fillId="0" borderId="3" xfId="1" applyFont="1" applyBorder="1">
      <alignment vertical="center"/>
    </xf>
    <xf numFmtId="0" fontId="9" fillId="0" borderId="4" xfId="3" applyFont="1" applyFill="1" applyBorder="1" applyAlignment="1"/>
    <xf numFmtId="10" fontId="2" fillId="0" borderId="2" xfId="1" applyNumberFormat="1" applyFont="1" applyBorder="1">
      <alignment vertical="center"/>
    </xf>
    <xf numFmtId="0" fontId="2" fillId="0" borderId="5" xfId="1" applyFont="1" applyBorder="1">
      <alignment vertical="center"/>
    </xf>
    <xf numFmtId="0" fontId="2" fillId="3" borderId="6" xfId="1" applyFont="1" applyFill="1" applyBorder="1" applyAlignment="1">
      <alignment horizontal="left" vertical="center"/>
    </xf>
    <xf numFmtId="0" fontId="2" fillId="3" borderId="6" xfId="1" applyFill="1" applyBorder="1" applyAlignment="1">
      <alignment horizontal="left" vertical="center"/>
    </xf>
    <xf numFmtId="177" fontId="2" fillId="4" borderId="6" xfId="1" applyNumberFormat="1" applyFill="1" applyBorder="1">
      <alignment vertical="center"/>
    </xf>
    <xf numFmtId="177" fontId="2" fillId="0" borderId="6" xfId="1" applyNumberFormat="1" applyBorder="1">
      <alignment vertical="center"/>
    </xf>
    <xf numFmtId="177" fontId="2" fillId="5" borderId="6" xfId="1" applyNumberFormat="1" applyFill="1" applyBorder="1">
      <alignment vertical="center"/>
    </xf>
    <xf numFmtId="0" fontId="2" fillId="3" borderId="7" xfId="1" applyFont="1" applyFill="1" applyBorder="1" applyAlignment="1">
      <alignment horizontal="left" vertical="center"/>
    </xf>
    <xf numFmtId="0" fontId="2" fillId="3" borderId="7" xfId="1" applyFont="1" applyFill="1" applyBorder="1" applyAlignment="1">
      <alignment horizontal="left" vertical="center" indent="1"/>
    </xf>
    <xf numFmtId="177" fontId="2" fillId="4" borderId="7" xfId="1" applyNumberFormat="1" applyFill="1" applyBorder="1">
      <alignment vertical="center"/>
    </xf>
    <xf numFmtId="177" fontId="2" fillId="0" borderId="7" xfId="1" applyNumberFormat="1" applyBorder="1">
      <alignment vertical="center"/>
    </xf>
    <xf numFmtId="177" fontId="2" fillId="5" borderId="7" xfId="1" applyNumberFormat="1" applyFill="1" applyBorder="1">
      <alignment vertical="center"/>
    </xf>
    <xf numFmtId="10" fontId="2" fillId="0" borderId="0" xfId="1" applyNumberFormat="1">
      <alignment vertical="center"/>
    </xf>
    <xf numFmtId="0" fontId="2" fillId="3" borderId="2" xfId="1" applyFill="1" applyBorder="1" applyAlignment="1">
      <alignment horizontal="left" vertical="center" indent="1"/>
    </xf>
    <xf numFmtId="0" fontId="2" fillId="3" borderId="2" xfId="1" applyFont="1" applyFill="1" applyBorder="1" applyAlignment="1">
      <alignment horizontal="left" vertical="center" indent="1"/>
    </xf>
    <xf numFmtId="10" fontId="2" fillId="0" borderId="8" xfId="1" applyNumberFormat="1" applyFont="1" applyBorder="1">
      <alignment vertical="center"/>
    </xf>
    <xf numFmtId="0" fontId="2" fillId="3" borderId="8" xfId="1" applyFill="1" applyBorder="1" applyAlignment="1">
      <alignment horizontal="left" vertical="center"/>
    </xf>
    <xf numFmtId="0" fontId="2" fillId="3" borderId="8" xfId="1" applyFill="1" applyBorder="1" applyAlignment="1">
      <alignment horizontal="left" vertical="center" indent="1"/>
    </xf>
    <xf numFmtId="177" fontId="2" fillId="4" borderId="8" xfId="1" applyNumberFormat="1" applyFill="1" applyBorder="1">
      <alignment vertical="center"/>
    </xf>
    <xf numFmtId="177" fontId="2" fillId="0" borderId="8" xfId="1" applyNumberFormat="1" applyBorder="1">
      <alignment vertical="center"/>
    </xf>
    <xf numFmtId="177" fontId="2" fillId="5" borderId="8" xfId="1" applyNumberFormat="1" applyFill="1" applyBorder="1">
      <alignment vertical="center"/>
    </xf>
    <xf numFmtId="10" fontId="11" fillId="0" borderId="0" xfId="2" applyNumberFormat="1" applyFont="1" applyFill="1">
      <alignment vertical="center"/>
    </xf>
    <xf numFmtId="10" fontId="2" fillId="0" borderId="0" xfId="1" applyNumberFormat="1" applyFill="1">
      <alignment vertical="center"/>
    </xf>
    <xf numFmtId="0" fontId="2" fillId="0" borderId="9" xfId="1" applyFont="1" applyBorder="1">
      <alignment vertical="center"/>
    </xf>
    <xf numFmtId="0" fontId="2" fillId="3" borderId="10" xfId="1" applyFont="1" applyFill="1" applyBorder="1" applyAlignment="1">
      <alignment horizontal="right" vertical="center" indent="2"/>
    </xf>
    <xf numFmtId="0" fontId="2" fillId="3" borderId="10" xfId="1" applyFill="1" applyBorder="1" applyAlignment="1">
      <alignment horizontal="left" vertical="center"/>
    </xf>
    <xf numFmtId="177" fontId="2" fillId="4" borderId="10" xfId="1" applyNumberFormat="1" applyFill="1" applyBorder="1">
      <alignment vertical="center"/>
    </xf>
    <xf numFmtId="177" fontId="2" fillId="3" borderId="10" xfId="1" applyNumberFormat="1" applyFill="1" applyBorder="1">
      <alignment vertical="center"/>
    </xf>
    <xf numFmtId="10" fontId="0" fillId="0" borderId="0" xfId="2" applyNumberFormat="1" applyFont="1" applyFill="1">
      <alignment vertical="center"/>
    </xf>
    <xf numFmtId="0" fontId="2" fillId="3" borderId="8" xfId="1" applyFont="1" applyFill="1" applyBorder="1" applyAlignment="1">
      <alignment horizontal="left" vertical="center"/>
    </xf>
    <xf numFmtId="0" fontId="2" fillId="0" borderId="0" xfId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9" fillId="6" borderId="11" xfId="3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3" borderId="8" xfId="1" applyFont="1" applyFill="1" applyBorder="1" applyAlignment="1">
      <alignment horizontal="left" vertical="center" indent="1"/>
    </xf>
    <xf numFmtId="0" fontId="11" fillId="0" borderId="0" xfId="1" applyFont="1">
      <alignment vertical="center"/>
    </xf>
    <xf numFmtId="10" fontId="11" fillId="0" borderId="0" xfId="1" applyNumberFormat="1" applyFont="1" applyFill="1">
      <alignment vertical="center"/>
    </xf>
    <xf numFmtId="0" fontId="2" fillId="3" borderId="12" xfId="1" applyFill="1" applyBorder="1" applyAlignment="1">
      <alignment horizontal="left" vertical="center" indent="1"/>
    </xf>
    <xf numFmtId="0" fontId="1" fillId="3" borderId="12" xfId="1" applyFont="1" applyFill="1" applyBorder="1" applyAlignment="1">
      <alignment horizontal="left" vertical="center" indent="1"/>
    </xf>
    <xf numFmtId="177" fontId="2" fillId="4" borderId="12" xfId="1" applyNumberFormat="1" applyFill="1" applyBorder="1">
      <alignment vertical="center"/>
    </xf>
    <xf numFmtId="177" fontId="2" fillId="5" borderId="12" xfId="1" applyNumberFormat="1" applyFill="1" applyBorder="1">
      <alignment vertical="center"/>
    </xf>
    <xf numFmtId="0" fontId="1" fillId="3" borderId="10" xfId="1" applyFont="1" applyFill="1" applyBorder="1" applyAlignment="1">
      <alignment horizontal="right" vertical="center" indent="2"/>
    </xf>
    <xf numFmtId="0" fontId="1" fillId="3" borderId="7" xfId="1" applyFont="1" applyFill="1" applyBorder="1" applyAlignment="1">
      <alignment horizontal="left" vertical="center"/>
    </xf>
    <xf numFmtId="0" fontId="2" fillId="3" borderId="7" xfId="1" applyFill="1" applyBorder="1" applyAlignment="1">
      <alignment horizontal="left" vertical="center" indent="1"/>
    </xf>
    <xf numFmtId="0" fontId="1" fillId="3" borderId="8" xfId="1" applyFont="1" applyFill="1" applyBorder="1" applyAlignment="1">
      <alignment horizontal="left" vertical="center"/>
    </xf>
    <xf numFmtId="0" fontId="1" fillId="3" borderId="12" xfId="1" applyFont="1" applyFill="1" applyBorder="1" applyAlignment="1">
      <alignment horizontal="left" vertical="center"/>
    </xf>
    <xf numFmtId="0" fontId="2" fillId="3" borderId="13" xfId="1" applyFill="1" applyBorder="1" applyAlignment="1">
      <alignment horizontal="left" vertical="center" indent="1"/>
    </xf>
    <xf numFmtId="0" fontId="3" fillId="2" borderId="0" xfId="1" applyFont="1" applyFill="1" applyBorder="1" applyAlignment="1">
      <alignment horizontal="left" vertical="center"/>
    </xf>
    <xf numFmtId="177" fontId="3" fillId="2" borderId="0" xfId="1" applyNumberFormat="1" applyFont="1" applyFill="1" applyBorder="1">
      <alignment vertical="center"/>
    </xf>
    <xf numFmtId="177" fontId="3" fillId="5" borderId="0" xfId="1" applyNumberFormat="1" applyFont="1" applyFill="1" applyBorder="1">
      <alignment vertical="center"/>
    </xf>
    <xf numFmtId="177" fontId="2" fillId="0" borderId="0" xfId="1" applyNumberFormat="1">
      <alignment vertical="center"/>
    </xf>
    <xf numFmtId="0" fontId="1" fillId="0" borderId="0" xfId="1" applyFont="1">
      <alignment vertical="center"/>
    </xf>
    <xf numFmtId="9" fontId="2" fillId="0" borderId="0" xfId="1" applyNumberFormat="1">
      <alignment vertical="center"/>
    </xf>
    <xf numFmtId="0" fontId="14" fillId="0" borderId="0" xfId="1" applyFont="1">
      <alignment vertical="center"/>
    </xf>
  </cellXfs>
  <cellStyles count="33">
    <cellStyle name="パーセント 2" xfId="4"/>
    <cellStyle name="パーセント 3" xfId="5"/>
    <cellStyle name="パーセント 4" xfId="2"/>
    <cellStyle name="パーセント 4 2" xfId="6"/>
    <cellStyle name="桁区切り 10" xfId="7"/>
    <cellStyle name="桁区切り 10 2" xfId="8"/>
    <cellStyle name="桁区切り 11" xfId="9"/>
    <cellStyle name="桁区切り 12" xfId="10"/>
    <cellStyle name="桁区切り 13" xfId="11"/>
    <cellStyle name="桁区切り 14" xfId="12"/>
    <cellStyle name="桁区切り 15" xfId="13"/>
    <cellStyle name="桁区切り 2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2" xfId="23"/>
    <cellStyle name="標準 2 3" xfId="24"/>
    <cellStyle name="標準 3" xfId="25"/>
    <cellStyle name="標準 4" xfId="26"/>
    <cellStyle name="標準 4 2" xfId="27"/>
    <cellStyle name="標準 5" xfId="1"/>
    <cellStyle name="標準 5 2" xfId="28"/>
    <cellStyle name="標準 6" xfId="29"/>
    <cellStyle name="標準 6 2" xfId="30"/>
    <cellStyle name="標準 7" xfId="31"/>
    <cellStyle name="標準 8" xfId="32"/>
    <cellStyle name="標準_伝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.1\netsave\NetSaveTeam\&#31649;&#29702;&#37096;&#32076;&#29702;&#35506;\01.&#32076;&#29702;G&#23554;&#29992;\07&#20104;&#31639;\&#20104;&#31639;&#35519;&#26619;(2017&#24180;&#24230;)\&#20104;&#31639;&#20316;&#25104;&#35519;&#26619;\&#20104;&#31639;&#20837;&#21147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作成手順 (2)"/>
      <sheetName val="作成シート"/>
      <sheetName val="マスター"/>
      <sheetName val="マスター (人件費有)"/>
      <sheetName val="調整メモ"/>
      <sheetName val="入力規則"/>
      <sheetName val="サンプル"/>
      <sheetName val="サンプル (2)"/>
      <sheetName val="技術Ｇ"/>
    </sheetNames>
    <sheetDataSet>
      <sheetData sheetId="0"/>
      <sheetData sheetId="1"/>
      <sheetData sheetId="2"/>
      <sheetData sheetId="3">
        <row r="2">
          <cell r="D2" t="str">
            <v>803経理G-健康診断料-共通・人件費</v>
          </cell>
          <cell r="E2">
            <v>7000</v>
          </cell>
        </row>
        <row r="3">
          <cell r="D3" t="str">
            <v>803経理G-退職金引当-共通・人件費</v>
          </cell>
          <cell r="E3">
            <v>192000</v>
          </cell>
        </row>
        <row r="4">
          <cell r="D4" t="str">
            <v>803経理G-団体生命保険料-共通・人件費</v>
          </cell>
          <cell r="E4">
            <v>162168</v>
          </cell>
        </row>
        <row r="5">
          <cell r="D5" t="str">
            <v>803経理G-中退共掛金-共通・人件費</v>
          </cell>
          <cell r="E5">
            <v>120000</v>
          </cell>
        </row>
        <row r="6">
          <cell r="D6" t="str">
            <v>803経理G-通勤手当-共通・人件費</v>
          </cell>
          <cell r="E6">
            <v>276432</v>
          </cell>
        </row>
        <row r="7">
          <cell r="D7" t="str">
            <v>804総務G-健康診断料-共通・人件費</v>
          </cell>
          <cell r="E7">
            <v>10500</v>
          </cell>
        </row>
        <row r="8">
          <cell r="D8" t="str">
            <v>804総務G-退職金引当-共通・人件費</v>
          </cell>
          <cell r="E8">
            <v>546000</v>
          </cell>
        </row>
        <row r="9">
          <cell r="D9" t="str">
            <v>804総務G-団体生命保険料-共通・人件費</v>
          </cell>
          <cell r="E9">
            <v>294132</v>
          </cell>
        </row>
        <row r="10">
          <cell r="D10" t="str">
            <v>804総務G-中退共掛金-共通・人件費</v>
          </cell>
          <cell r="E10">
            <v>180000</v>
          </cell>
        </row>
        <row r="11">
          <cell r="D11" t="str">
            <v>804総務G-通勤手当-共通・人件費</v>
          </cell>
          <cell r="E11">
            <v>517188</v>
          </cell>
        </row>
        <row r="12">
          <cell r="D12" t="str">
            <v>901全社共通-1-01給与-共通・不測費</v>
          </cell>
          <cell r="E12">
            <v>-120000</v>
          </cell>
        </row>
        <row r="13">
          <cell r="D13" t="str">
            <v>901全社共通-4-05賞与-共通・不測費</v>
          </cell>
          <cell r="E13">
            <v>-500000</v>
          </cell>
        </row>
        <row r="14">
          <cell r="D14" t="str">
            <v>901全社共通-4-10福利厚生費(原)-共通・固定費</v>
          </cell>
          <cell r="E14">
            <v>1560560</v>
          </cell>
        </row>
        <row r="15">
          <cell r="D15" t="str">
            <v>901全社共通-4-10福利厚生費(原)-共通・準固定費</v>
          </cell>
          <cell r="E15">
            <v>347226</v>
          </cell>
        </row>
        <row r="16">
          <cell r="D16" t="str">
            <v>901全社共通-4-10法定福利費-共通・不測費</v>
          </cell>
          <cell r="E16">
            <v>-3000000</v>
          </cell>
        </row>
        <row r="17">
          <cell r="D17" t="str">
            <v>901全社共通-4-12現場維持費(原)-共通・固定費</v>
          </cell>
          <cell r="E17">
            <v>7446285</v>
          </cell>
        </row>
        <row r="18">
          <cell r="D18" t="str">
            <v>901全社共通-4-16労務管理費(原)-共通・固定費</v>
          </cell>
          <cell r="E18">
            <v>83338</v>
          </cell>
        </row>
        <row r="19">
          <cell r="D19" t="str">
            <v>901全社共通-4-16労務管理費(原)-共通・不測費</v>
          </cell>
          <cell r="E19">
            <v>605281</v>
          </cell>
        </row>
        <row r="20">
          <cell r="D20" t="str">
            <v>901全社共通-4-17事務経費(原)-共通・固定費</v>
          </cell>
          <cell r="E20">
            <v>14815</v>
          </cell>
        </row>
        <row r="21">
          <cell r="D21" t="str">
            <v>901全社共通-4-18旅費交通費(原)-共通・準固定費</v>
          </cell>
          <cell r="E21">
            <v>14989</v>
          </cell>
        </row>
        <row r="22">
          <cell r="D22" t="str">
            <v>901全社共通-4-19宿泊費(原)-共通・準固定費</v>
          </cell>
          <cell r="E22">
            <v>7593</v>
          </cell>
        </row>
        <row r="23">
          <cell r="D23" t="str">
            <v>901全社共通-4-20交際費(原)-共通・不測費</v>
          </cell>
          <cell r="E23">
            <v>428621</v>
          </cell>
        </row>
        <row r="24">
          <cell r="D24" t="str">
            <v>901全社共通-4-22減価償却費(原)-共通・固定費</v>
          </cell>
          <cell r="E24">
            <v>97104</v>
          </cell>
        </row>
        <row r="25">
          <cell r="D25" t="str">
            <v>901全社共通-4-24広告宣伝費(原)-共通・固定費</v>
          </cell>
          <cell r="E25">
            <v>766167</v>
          </cell>
        </row>
        <row r="26">
          <cell r="D26" t="str">
            <v>901全社共通-4-24広告宣伝費(原)-共通・固定費</v>
          </cell>
          <cell r="E26">
            <v>602038</v>
          </cell>
        </row>
        <row r="27">
          <cell r="D27" t="str">
            <v>901全社共通-通勤手当-共通・不測費</v>
          </cell>
          <cell r="E27">
            <v>-300000</v>
          </cell>
        </row>
        <row r="28">
          <cell r="D28" t="str">
            <v>905社内システム-2-04通勤手当(原)-共通・人件費</v>
          </cell>
          <cell r="E28">
            <v>300000</v>
          </cell>
        </row>
        <row r="29">
          <cell r="D29" t="str">
            <v>905社内システム-4-10福利厚生費(原)-共通・固定費</v>
          </cell>
          <cell r="E29">
            <v>23121</v>
          </cell>
        </row>
        <row r="30">
          <cell r="D30" t="str">
            <v>905社内システム-4-12現場維持費(原)-共通・固定費</v>
          </cell>
          <cell r="E30">
            <v>5897023</v>
          </cell>
        </row>
        <row r="31">
          <cell r="D31" t="str">
            <v>905社内システム-4-12現場維持費(原)-共通・不測費</v>
          </cell>
          <cell r="E31">
            <v>52000</v>
          </cell>
        </row>
        <row r="32">
          <cell r="D32" t="str">
            <v>905社内システム-4-14修繕費(原)-共通・固定費</v>
          </cell>
          <cell r="E32">
            <v>40000</v>
          </cell>
        </row>
        <row r="33">
          <cell r="D33" t="str">
            <v>905社内システム-4-14修繕費(原)-共通・不測費</v>
          </cell>
          <cell r="E33">
            <v>1852</v>
          </cell>
        </row>
        <row r="34">
          <cell r="D34" t="str">
            <v>905社内システム-4-17事務経費(原)-共通・固定費</v>
          </cell>
          <cell r="E34">
            <v>779150</v>
          </cell>
        </row>
        <row r="35">
          <cell r="D35" t="str">
            <v>905社内システム-4-17事務経費(原)-共通・準固定費</v>
          </cell>
          <cell r="E35">
            <v>91219</v>
          </cell>
        </row>
        <row r="36">
          <cell r="D36" t="str">
            <v>905社内システム-4-17事務経費(原)-共通・不測費</v>
          </cell>
          <cell r="E36">
            <v>238170</v>
          </cell>
        </row>
        <row r="37">
          <cell r="D37" t="str">
            <v>905社内システム-4-18旅費交通費(原)-共通・準固定費</v>
          </cell>
          <cell r="E37">
            <v>4202</v>
          </cell>
        </row>
        <row r="38">
          <cell r="D38" t="str">
            <v>905社内システム-4-22減価償却費(原)-共通・固定費</v>
          </cell>
          <cell r="E38">
            <v>2070723.3333333333</v>
          </cell>
        </row>
        <row r="39">
          <cell r="D39" t="str">
            <v>905社内システム-4-24広告宣伝費(原)-共通・不測費</v>
          </cell>
          <cell r="E39">
            <v>383334</v>
          </cell>
        </row>
        <row r="40">
          <cell r="D40" t="str">
            <v>905社内システム-健康診断料（契約)-共通・人件費</v>
          </cell>
          <cell r="E40">
            <v>3500</v>
          </cell>
        </row>
        <row r="41">
          <cell r="D41" t="str">
            <v>905社内システム-健康診断料-共通・人件費</v>
          </cell>
          <cell r="E41">
            <v>3500</v>
          </cell>
        </row>
        <row r="42">
          <cell r="D42" t="str">
            <v>905社内システム-退職金引当-共通・人件費</v>
          </cell>
          <cell r="E42">
            <v>108000</v>
          </cell>
        </row>
        <row r="43">
          <cell r="D43" t="str">
            <v>905社内システム-団体生命保険料-共通・人件費</v>
          </cell>
          <cell r="E43">
            <v>100968</v>
          </cell>
        </row>
        <row r="44">
          <cell r="D44" t="str">
            <v>905社内システム-中退共掛金-共通・人件費</v>
          </cell>
          <cell r="E44">
            <v>60000</v>
          </cell>
        </row>
        <row r="45">
          <cell r="D45" t="str">
            <v>905社内システム-通勤手当-共通・人件費</v>
          </cell>
          <cell r="E45">
            <v>207312</v>
          </cell>
        </row>
        <row r="46">
          <cell r="D46" t="str">
            <v>911技術(四国)-01売上-個別収支</v>
          </cell>
          <cell r="E46">
            <v>128166236</v>
          </cell>
        </row>
        <row r="47">
          <cell r="D47" t="str">
            <v>911技術(四国)-02材料費-共通・不測費</v>
          </cell>
          <cell r="E47">
            <v>6378</v>
          </cell>
        </row>
        <row r="48">
          <cell r="D48" t="str">
            <v>911技術(四国)-02材料費-個別収支</v>
          </cell>
          <cell r="E48">
            <v>2850381</v>
          </cell>
        </row>
        <row r="49">
          <cell r="D49" t="str">
            <v>911技術(四国)-04外注費-個別収支</v>
          </cell>
          <cell r="E49">
            <v>84795531</v>
          </cell>
        </row>
        <row r="50">
          <cell r="D50" t="str">
            <v>911技術(四国)-2-04通勤手当(原)-共通・人件費</v>
          </cell>
          <cell r="E50">
            <v>0</v>
          </cell>
        </row>
        <row r="51">
          <cell r="D51" t="str">
            <v>911技術(四国)-4-10福利厚生費(原)-共通・準固定費</v>
          </cell>
          <cell r="E51">
            <v>45824</v>
          </cell>
        </row>
        <row r="52">
          <cell r="D52" t="str">
            <v>911技術(四国)-4-12現場維持費(原)-共通・固定費</v>
          </cell>
          <cell r="E52">
            <v>2048745</v>
          </cell>
        </row>
        <row r="53">
          <cell r="D53" t="str">
            <v>911技術(四国)-4-12現場維持費(原)-共通・準固定費</v>
          </cell>
          <cell r="E53">
            <v>85915</v>
          </cell>
        </row>
        <row r="54">
          <cell r="D54" t="str">
            <v>911技術(四国)-4-12現場維持費(原)-共通・不測費</v>
          </cell>
          <cell r="E54">
            <v>48300</v>
          </cell>
        </row>
        <row r="55">
          <cell r="D55" t="str">
            <v>911技術(四国)-4-12現場維持費(原)-個別収支</v>
          </cell>
          <cell r="E55">
            <v>68164</v>
          </cell>
        </row>
        <row r="56">
          <cell r="D56" t="str">
            <v>911技術(四国)-4-13車両経費(原)-共通・固定費</v>
          </cell>
          <cell r="E56">
            <v>180000</v>
          </cell>
        </row>
        <row r="57">
          <cell r="D57" t="str">
            <v>911技術(四国)-4-13車両経費(原)-共通・不測費</v>
          </cell>
          <cell r="E57">
            <v>277890</v>
          </cell>
        </row>
        <row r="58">
          <cell r="D58" t="str">
            <v>911技術(四国)-4-16労務管理費(原)-共通・不測費</v>
          </cell>
          <cell r="E58">
            <v>74591</v>
          </cell>
        </row>
        <row r="59">
          <cell r="D59" t="str">
            <v>911技術(四国)-4-16労務管理費(原)-個別収支</v>
          </cell>
          <cell r="E59">
            <v>1242</v>
          </cell>
        </row>
        <row r="60">
          <cell r="D60" t="str">
            <v>911技術(四国)-4-17事務経費(原)-共通・準固定費</v>
          </cell>
          <cell r="E60">
            <v>598091</v>
          </cell>
        </row>
        <row r="61">
          <cell r="D61" t="str">
            <v>911技術(四国)-4-17事務経費(原)-共通・不測費</v>
          </cell>
          <cell r="E61">
            <v>11345</v>
          </cell>
        </row>
        <row r="62">
          <cell r="D62" t="str">
            <v>911技術(四国)-4-17事務経費(原)-個別収支</v>
          </cell>
          <cell r="E62">
            <v>50422</v>
          </cell>
        </row>
        <row r="63">
          <cell r="D63" t="str">
            <v>911技術(四国)-4-18旅費交通費(原)-共通・準固定費</v>
          </cell>
          <cell r="E63">
            <v>221262</v>
          </cell>
        </row>
        <row r="64">
          <cell r="D64" t="str">
            <v>911技術(四国)-4-18旅費交通費(原)-個別収支</v>
          </cell>
          <cell r="E64">
            <v>322055</v>
          </cell>
        </row>
        <row r="65">
          <cell r="D65" t="str">
            <v>911技術(四国)-4-19宿泊費(原)-共通・不測費</v>
          </cell>
          <cell r="E65">
            <v>32038</v>
          </cell>
        </row>
        <row r="66">
          <cell r="D66" t="str">
            <v>911技術(四国)-4-19宿泊費(原)-個別収支</v>
          </cell>
          <cell r="E66">
            <v>65595</v>
          </cell>
        </row>
        <row r="67">
          <cell r="D67" t="str">
            <v>911技術(四国)-4-20交際費(原)-共通・準固定費</v>
          </cell>
          <cell r="E67">
            <v>131350</v>
          </cell>
        </row>
        <row r="68">
          <cell r="D68" t="str">
            <v>911技術(四国)-4-20交際費(原)-個別収支</v>
          </cell>
          <cell r="E68">
            <v>48676</v>
          </cell>
        </row>
        <row r="69">
          <cell r="D69" t="str">
            <v>911技術(四国)-4-22減価償却費(原)-共通・固定費</v>
          </cell>
          <cell r="E69">
            <v>816360</v>
          </cell>
        </row>
        <row r="70">
          <cell r="D70" t="str">
            <v>911技術(四国)-4-23雑費(原)-共通・準固定費</v>
          </cell>
          <cell r="E70">
            <v>110372</v>
          </cell>
        </row>
        <row r="71">
          <cell r="D71" t="str">
            <v>911技術(四国)-4-23雑費(原)-個別収支</v>
          </cell>
          <cell r="E71">
            <v>150041</v>
          </cell>
        </row>
        <row r="72">
          <cell r="D72" t="str">
            <v>911技術(四国)-4-24広告宣伝費(原)-共通・不測費</v>
          </cell>
          <cell r="E72">
            <v>30000</v>
          </cell>
        </row>
        <row r="73">
          <cell r="D73" t="str">
            <v>911技術(四国)-健康診断料-共通・人件費</v>
          </cell>
          <cell r="E73">
            <v>3500</v>
          </cell>
        </row>
        <row r="74">
          <cell r="D74" t="str">
            <v>911技術(四国)-健康診断料（契約)-共通・人件費</v>
          </cell>
          <cell r="E74">
            <v>3500</v>
          </cell>
        </row>
        <row r="75">
          <cell r="D75" t="str">
            <v>911技術(四国)-退職金引当-共通・人件費</v>
          </cell>
          <cell r="E75">
            <v>96000</v>
          </cell>
        </row>
        <row r="76">
          <cell r="D76" t="str">
            <v>911技術(四国)-団体生命保険料-共通・人件費</v>
          </cell>
          <cell r="E76">
            <v>122904</v>
          </cell>
        </row>
        <row r="77">
          <cell r="D77" t="str">
            <v>911技術(四国)-中退共掛金-共通・人件費</v>
          </cell>
          <cell r="E77">
            <v>55000</v>
          </cell>
        </row>
        <row r="78">
          <cell r="D78" t="str">
            <v>911技術(四国)-通勤手当-共通・人件費</v>
          </cell>
          <cell r="E78">
            <v>0</v>
          </cell>
        </row>
        <row r="79">
          <cell r="D79" t="str">
            <v>912技術(赤坂)-01売上-個別収支</v>
          </cell>
          <cell r="E79">
            <v>737760640</v>
          </cell>
        </row>
        <row r="80">
          <cell r="D80" t="str">
            <v>912技術(赤坂)-02材料費-共通・不測費</v>
          </cell>
          <cell r="E80">
            <v>252143</v>
          </cell>
        </row>
        <row r="81">
          <cell r="D81" t="str">
            <v>912技術(赤坂)-02材料費-個別収支</v>
          </cell>
          <cell r="E81">
            <v>26001796</v>
          </cell>
        </row>
        <row r="82">
          <cell r="D82" t="str">
            <v>912技術(赤坂)-04外注費-個別収支</v>
          </cell>
          <cell r="E82">
            <v>459816168</v>
          </cell>
        </row>
        <row r="83">
          <cell r="D83" t="str">
            <v>912技術(赤坂)-05派遣社員費-個別収支</v>
          </cell>
          <cell r="E83">
            <v>14733221</v>
          </cell>
        </row>
        <row r="84">
          <cell r="D84" t="str">
            <v>912技術(赤坂)-2-04通勤手当(原)-共通・人件費</v>
          </cell>
          <cell r="E84">
            <v>1177640</v>
          </cell>
        </row>
        <row r="85">
          <cell r="D85" t="str">
            <v>912技術(赤坂)-4-10福利厚生費(原)-共通・固定費</v>
          </cell>
          <cell r="E85">
            <v>576080</v>
          </cell>
        </row>
        <row r="86">
          <cell r="D86" t="str">
            <v>912技術(赤坂)-4-10福利厚生費(原)-共通・準固定費</v>
          </cell>
          <cell r="E86">
            <v>10452</v>
          </cell>
        </row>
        <row r="87">
          <cell r="D87" t="str">
            <v>912技術(赤坂)-4-10福利厚生費(原)-共通・不測費</v>
          </cell>
          <cell r="E87">
            <v>324404</v>
          </cell>
        </row>
        <row r="88">
          <cell r="D88" t="str">
            <v>912技術(赤坂)-4-11備品費(原)-共通・不測費</v>
          </cell>
          <cell r="E88">
            <v>639704</v>
          </cell>
        </row>
        <row r="89">
          <cell r="D89" t="str">
            <v>912技術(赤坂)-4-11備品費(原)-個別収支</v>
          </cell>
          <cell r="E89">
            <v>436104</v>
          </cell>
        </row>
        <row r="90">
          <cell r="D90" t="str">
            <v>912技術(赤坂)-4-12現場維持費(原)-共通・固定費</v>
          </cell>
          <cell r="E90">
            <v>9886812</v>
          </cell>
        </row>
        <row r="91">
          <cell r="D91" t="str">
            <v>912技術(赤坂)-4-12現場維持費(原)-共通・準固定費</v>
          </cell>
          <cell r="E91">
            <v>550916</v>
          </cell>
        </row>
        <row r="92">
          <cell r="D92" t="str">
            <v>912技術(赤坂)-4-12現場維持費(原)-共通・不測費</v>
          </cell>
          <cell r="E92">
            <v>141575</v>
          </cell>
        </row>
        <row r="93">
          <cell r="D93" t="str">
            <v>912技術(赤坂)-4-12現場維持費(原)-営業経費</v>
          </cell>
          <cell r="E93">
            <v>114846</v>
          </cell>
        </row>
        <row r="94">
          <cell r="D94" t="str">
            <v>912技術(赤坂)-4-12現場維持費(原)-個別収支</v>
          </cell>
          <cell r="E94">
            <v>1813874</v>
          </cell>
        </row>
        <row r="95">
          <cell r="D95" t="str">
            <v>912技術(赤坂)-4-13車両経費(原)-共通・固定費</v>
          </cell>
          <cell r="E95">
            <v>3030600</v>
          </cell>
        </row>
        <row r="96">
          <cell r="D96" t="str">
            <v>912技術(赤坂)-4-13車両経費(原)-共通・不測費</v>
          </cell>
          <cell r="E96">
            <v>213990</v>
          </cell>
        </row>
        <row r="97">
          <cell r="D97" t="str">
            <v>912技術(赤坂)-4-14修繕費(原)-共通・不測費</v>
          </cell>
          <cell r="E97">
            <v>41100</v>
          </cell>
        </row>
        <row r="98">
          <cell r="D98" t="str">
            <v>912技術(赤坂)-4-14修繕費(原)-個別収支</v>
          </cell>
          <cell r="E98">
            <v>240234</v>
          </cell>
        </row>
        <row r="99">
          <cell r="D99" t="str">
            <v>912技術(赤坂)-4-16労務管理費(原)-共通・不測費</v>
          </cell>
          <cell r="E99">
            <v>458879</v>
          </cell>
        </row>
        <row r="100">
          <cell r="D100" t="str">
            <v>912技術(赤坂)-4-16労務管理費(原)-営業経費</v>
          </cell>
          <cell r="E100">
            <v>36721</v>
          </cell>
        </row>
        <row r="101">
          <cell r="D101" t="str">
            <v>912技術(赤坂)-4-16労務管理費(原)-個別収支</v>
          </cell>
          <cell r="E101">
            <v>28260</v>
          </cell>
        </row>
        <row r="102">
          <cell r="D102" t="str">
            <v>912技術(赤坂)-4-17事務経費(原)-共通・準固定費</v>
          </cell>
          <cell r="E102">
            <v>433341</v>
          </cell>
        </row>
        <row r="103">
          <cell r="D103" t="str">
            <v>912技術(赤坂)-4-17事務経費(原)-共通・不測費</v>
          </cell>
          <cell r="E103">
            <v>227876</v>
          </cell>
        </row>
        <row r="104">
          <cell r="D104" t="str">
            <v>912技術(赤坂)-4-17事務経費(原)-営業経費</v>
          </cell>
          <cell r="E104">
            <v>9428</v>
          </cell>
        </row>
        <row r="105">
          <cell r="D105" t="str">
            <v>912技術(赤坂)-4-17事務経費(原)-個別収支</v>
          </cell>
          <cell r="E105">
            <v>533422</v>
          </cell>
        </row>
        <row r="106">
          <cell r="D106" t="str">
            <v>912技術(赤坂)-4-18旅費交通費(原)-共通・準固定費</v>
          </cell>
          <cell r="E106">
            <v>1322805</v>
          </cell>
        </row>
        <row r="107">
          <cell r="D107" t="str">
            <v>912技術(赤坂)-4-18旅費交通費(原)-営業経費</v>
          </cell>
          <cell r="E107">
            <v>809813</v>
          </cell>
        </row>
        <row r="108">
          <cell r="D108" t="str">
            <v>912技術(赤坂)-4-18旅費交通費(原)-個別収支</v>
          </cell>
          <cell r="E108">
            <v>9228754</v>
          </cell>
        </row>
        <row r="109">
          <cell r="D109" t="str">
            <v>912技術(赤坂)-4-19宿泊費(原)-共通・準固定費</v>
          </cell>
          <cell r="E109">
            <v>65784</v>
          </cell>
        </row>
        <row r="110">
          <cell r="D110" t="str">
            <v>912技術(赤坂)-4-19宿泊費(原)-営業経費</v>
          </cell>
          <cell r="E110">
            <v>202548</v>
          </cell>
        </row>
        <row r="111">
          <cell r="D111" t="str">
            <v>912技術(赤坂)-4-19宿泊費(原)-個別収支</v>
          </cell>
          <cell r="E111">
            <v>2494823</v>
          </cell>
        </row>
        <row r="112">
          <cell r="D112" t="str">
            <v>912技術(赤坂)-4-20交際費(原)-共通・準固定費</v>
          </cell>
          <cell r="E112">
            <v>148081</v>
          </cell>
        </row>
        <row r="113">
          <cell r="D113" t="str">
            <v>912技術(赤坂)-4-20交際費(原)-営業経費</v>
          </cell>
          <cell r="E113">
            <v>156466</v>
          </cell>
        </row>
        <row r="114">
          <cell r="D114" t="str">
            <v>912技術(赤坂)-4-20交際費(原)-個別収支</v>
          </cell>
          <cell r="E114">
            <v>131362</v>
          </cell>
        </row>
        <row r="115">
          <cell r="D115" t="str">
            <v>912技術(赤坂)-4-22減価償却費(原)-共通・固定費</v>
          </cell>
          <cell r="E115">
            <v>970730</v>
          </cell>
        </row>
        <row r="116">
          <cell r="D116" t="str">
            <v>912技術(赤坂)-4-22減価償却費(原)-個別収支</v>
          </cell>
          <cell r="E116">
            <v>2265456</v>
          </cell>
        </row>
        <row r="117">
          <cell r="D117" t="str">
            <v>912技術(赤坂)-4-23雑費(原)-共通・準固定費</v>
          </cell>
          <cell r="E117">
            <v>91728</v>
          </cell>
        </row>
        <row r="118">
          <cell r="D118" t="str">
            <v>912技術(赤坂)-4-23雑費(原)-共通・不測費</v>
          </cell>
          <cell r="E118">
            <v>6501</v>
          </cell>
        </row>
        <row r="119">
          <cell r="D119" t="str">
            <v>912技術(赤坂)-4-23雑費(原)-営業経費</v>
          </cell>
          <cell r="E119">
            <v>229887</v>
          </cell>
        </row>
        <row r="120">
          <cell r="D120" t="str">
            <v>912技術(赤坂)-4-23雑費(原)-個別収支</v>
          </cell>
          <cell r="E120">
            <v>827725</v>
          </cell>
        </row>
        <row r="121">
          <cell r="D121" t="str">
            <v>912技術(赤坂)-4-24広告宣伝費(原)-共通・固定費</v>
          </cell>
          <cell r="E121">
            <v>24900</v>
          </cell>
        </row>
        <row r="122">
          <cell r="D122" t="str">
            <v>912技術(赤坂)-4-24広告宣伝費(原)-共通・不測費</v>
          </cell>
          <cell r="E122">
            <v>492334</v>
          </cell>
        </row>
        <row r="123">
          <cell r="D123" t="str">
            <v>912技術(赤坂)-健康診断料-共通・人件費</v>
          </cell>
          <cell r="E123">
            <v>63000</v>
          </cell>
        </row>
        <row r="124">
          <cell r="D124" t="str">
            <v>912技術(赤坂)-健康診断料（契約)-共通・人件費</v>
          </cell>
          <cell r="E124">
            <v>21000</v>
          </cell>
        </row>
        <row r="125">
          <cell r="D125" t="str">
            <v>912技術(赤坂)-退職金引当-共通・人件費</v>
          </cell>
          <cell r="E125">
            <v>2052000</v>
          </cell>
        </row>
        <row r="126">
          <cell r="D126" t="str">
            <v>912技術(赤坂)-団体生命保険料-共通・人件費</v>
          </cell>
          <cell r="E126">
            <v>2013684</v>
          </cell>
        </row>
        <row r="127">
          <cell r="D127" t="str">
            <v>912技術(赤坂)-中退共掛金-共通・人件費</v>
          </cell>
          <cell r="E127">
            <v>955000</v>
          </cell>
        </row>
        <row r="128">
          <cell r="D128" t="str">
            <v>912技術(赤坂)-通勤手当-共通・人件費</v>
          </cell>
          <cell r="E128">
            <v>3543156</v>
          </cell>
        </row>
        <row r="129">
          <cell r="D129" t="str">
            <v>913ネットワークOP-01売上-個別収支</v>
          </cell>
          <cell r="E129">
            <v>108818050</v>
          </cell>
        </row>
        <row r="130">
          <cell r="D130" t="str">
            <v>913ネットワークOP-04外注費-個別収支</v>
          </cell>
          <cell r="E130">
            <v>3206200</v>
          </cell>
        </row>
        <row r="131">
          <cell r="D131" t="str">
            <v>913ネットワークOP-2-04通勤手当(原)-共通・人件費</v>
          </cell>
          <cell r="E131">
            <v>1129392</v>
          </cell>
        </row>
        <row r="132">
          <cell r="D132" t="str">
            <v>913ネットワークOP-4-10福利厚生費(原)-共通・固定費</v>
          </cell>
          <cell r="E132">
            <v>64550</v>
          </cell>
        </row>
        <row r="133">
          <cell r="D133" t="str">
            <v>913ネットワークOP-4-10福利厚生費(原)-共通・不測費</v>
          </cell>
          <cell r="E133">
            <v>22600</v>
          </cell>
        </row>
        <row r="134">
          <cell r="D134" t="str">
            <v>913ネットワークOP-4-11備品費(原)-共通・不測費</v>
          </cell>
          <cell r="E134">
            <v>888</v>
          </cell>
        </row>
        <row r="135">
          <cell r="D135" t="str">
            <v>913ネットワークOP-4-12現場維持費(原)-共通・固定費</v>
          </cell>
          <cell r="E135">
            <v>6506373</v>
          </cell>
        </row>
        <row r="136">
          <cell r="D136" t="str">
            <v>913ネットワークOP-4-12現場維持費(原)-共通・準固定費</v>
          </cell>
          <cell r="E136">
            <v>33548</v>
          </cell>
        </row>
        <row r="137">
          <cell r="D137" t="str">
            <v>913ネットワークOP-4-12現場維持費(原)-個別収支</v>
          </cell>
          <cell r="E137">
            <v>584497</v>
          </cell>
        </row>
        <row r="138">
          <cell r="D138" t="str">
            <v>913ネットワークOP-4-16労務管理費(原)-共通・不測費</v>
          </cell>
          <cell r="E138">
            <v>73591</v>
          </cell>
        </row>
        <row r="139">
          <cell r="D139" t="str">
            <v>913ネットワークOP-4-17事務経費(原)-共通・準固定費</v>
          </cell>
          <cell r="E139">
            <v>121512</v>
          </cell>
        </row>
        <row r="140">
          <cell r="D140" t="str">
            <v>913ネットワークOP-4-17事務経費(原)-共通・不測費</v>
          </cell>
          <cell r="E140">
            <v>271119</v>
          </cell>
        </row>
        <row r="141">
          <cell r="D141" t="str">
            <v>913ネットワークOP-4-17事務経費(原)-個別収支</v>
          </cell>
          <cell r="E141">
            <v>330767</v>
          </cell>
        </row>
        <row r="142">
          <cell r="D142" t="str">
            <v>913ネットワークOP-4-18旅費交通費(原)-共通・準固定費</v>
          </cell>
          <cell r="E142">
            <v>732919</v>
          </cell>
        </row>
        <row r="143">
          <cell r="D143" t="str">
            <v>913ネットワークOP-4-18旅費交通費(原)-個別収支</v>
          </cell>
          <cell r="E143">
            <v>95477</v>
          </cell>
        </row>
        <row r="144">
          <cell r="D144" t="str">
            <v>913ネットワークOP-4-20交際費(原)-共通・準固定費</v>
          </cell>
          <cell r="E144">
            <v>9000</v>
          </cell>
        </row>
        <row r="145">
          <cell r="D145" t="str">
            <v>913ネットワークOP-4-22減価償却費(原)-共通・固定費</v>
          </cell>
          <cell r="E145">
            <v>664114</v>
          </cell>
        </row>
        <row r="146">
          <cell r="D146" t="str">
            <v>913ネットワークOP-4-23雑費(原)-共通・準固定費</v>
          </cell>
          <cell r="E146">
            <v>57812</v>
          </cell>
        </row>
        <row r="147">
          <cell r="D147" t="str">
            <v>913ネットワークOP-4-24広告宣伝費(原)-共通・固定費</v>
          </cell>
          <cell r="E147">
            <v>3736</v>
          </cell>
        </row>
        <row r="148">
          <cell r="D148" t="str">
            <v>913ネットワークOP-4-24広告宣伝費(原)-共通・不測費</v>
          </cell>
          <cell r="E148">
            <v>780334</v>
          </cell>
        </row>
        <row r="149">
          <cell r="D149" t="str">
            <v>913ネットワークOP-健康診断料-共通・人件費</v>
          </cell>
          <cell r="E149">
            <v>28000</v>
          </cell>
        </row>
        <row r="150">
          <cell r="D150" t="str">
            <v>913ネットワークOP-健康診断料（契約)-共通・人件費</v>
          </cell>
          <cell r="E150">
            <v>21000</v>
          </cell>
        </row>
        <row r="151">
          <cell r="D151" t="str">
            <v>913ネットワークOP-退職金引当-共通・人件費</v>
          </cell>
          <cell r="E151">
            <v>900000</v>
          </cell>
        </row>
        <row r="152">
          <cell r="D152" t="str">
            <v>913ネットワークOP-団体生命保険料-共通・人件費</v>
          </cell>
          <cell r="E152">
            <v>760920</v>
          </cell>
        </row>
        <row r="153">
          <cell r="D153" t="str">
            <v>913ネットワークOP-中退共掛金-共通・人件費</v>
          </cell>
          <cell r="E153">
            <v>420000</v>
          </cell>
        </row>
        <row r="154">
          <cell r="D154" t="str">
            <v>913ネットワークOP-通勤手当-共通・人件費</v>
          </cell>
          <cell r="E154">
            <v>1348572</v>
          </cell>
        </row>
        <row r="155">
          <cell r="D155" t="str">
            <v>915技術(金沢)-01売上-個別収支</v>
          </cell>
          <cell r="E155">
            <v>28634540</v>
          </cell>
        </row>
        <row r="156">
          <cell r="D156" t="str">
            <v>915技術(金沢)-02材料費-共通・不測費</v>
          </cell>
          <cell r="E156">
            <v>3575</v>
          </cell>
        </row>
        <row r="157">
          <cell r="D157" t="str">
            <v>915技術(金沢)-02材料費-個別収支</v>
          </cell>
          <cell r="E157">
            <v>787847</v>
          </cell>
        </row>
        <row r="158">
          <cell r="D158" t="str">
            <v>915技術(金沢)-04外注費-個別収支</v>
          </cell>
          <cell r="E158">
            <v>20857694</v>
          </cell>
        </row>
        <row r="159">
          <cell r="D159" t="str">
            <v>915技術(金沢)-2-04通勤手当(原)-共通・人件費</v>
          </cell>
          <cell r="E159">
            <v>0</v>
          </cell>
        </row>
        <row r="160">
          <cell r="D160" t="str">
            <v>915技術(金沢)-4-10福利厚生費(原)-共通・準固定費</v>
          </cell>
          <cell r="E160">
            <v>500</v>
          </cell>
        </row>
        <row r="161">
          <cell r="D161" t="str">
            <v>915技術(金沢)-4-10福利厚生費(原)-共通・不測費</v>
          </cell>
          <cell r="E161">
            <v>2675</v>
          </cell>
        </row>
        <row r="162">
          <cell r="D162" t="str">
            <v>915技術(金沢)-4-12現場維持費(原)-共通・固定費</v>
          </cell>
          <cell r="E162">
            <v>2133319</v>
          </cell>
        </row>
        <row r="163">
          <cell r="D163" t="str">
            <v>915技術(金沢)-4-12現場維持費(原)-共通・準固定費</v>
          </cell>
          <cell r="E163">
            <v>334</v>
          </cell>
        </row>
        <row r="164">
          <cell r="D164" t="str">
            <v>915技術(金沢)-4-12現場維持費(原)-共通・不測費</v>
          </cell>
          <cell r="E164">
            <v>237390</v>
          </cell>
        </row>
        <row r="165">
          <cell r="D165" t="str">
            <v>915技術(金沢)-4-12現場維持費(原)-個別収支</v>
          </cell>
          <cell r="E165">
            <v>12853</v>
          </cell>
        </row>
        <row r="166">
          <cell r="D166" t="str">
            <v>915技術(金沢)-4-13車両経費(原)-共通・不測費</v>
          </cell>
          <cell r="E166">
            <v>103400</v>
          </cell>
        </row>
        <row r="167">
          <cell r="D167" t="str">
            <v>915技術(金沢)-4-13車両経費(原)-個別収支</v>
          </cell>
          <cell r="E167">
            <v>208452</v>
          </cell>
        </row>
        <row r="168">
          <cell r="D168" t="str">
            <v>915技術(金沢)-4-17事務経費(原)-共通・準固定費</v>
          </cell>
          <cell r="E168">
            <v>1950</v>
          </cell>
        </row>
        <row r="169">
          <cell r="D169" t="str">
            <v>915技術(金沢)-4-17事務経費(原)-個別収支</v>
          </cell>
          <cell r="E169">
            <v>24000</v>
          </cell>
        </row>
        <row r="170">
          <cell r="D170" t="str">
            <v>915技術(金沢)-4-18旅費交通費(原)-共通・準固定費</v>
          </cell>
          <cell r="E170">
            <v>123071</v>
          </cell>
        </row>
        <row r="171">
          <cell r="D171" t="str">
            <v>915技術(金沢)-4-18旅費交通費(原)-個別収支</v>
          </cell>
          <cell r="E171">
            <v>114725</v>
          </cell>
        </row>
        <row r="172">
          <cell r="D172" t="str">
            <v>915技術(金沢)-4-19宿泊費(原)-共通・準固定費</v>
          </cell>
          <cell r="E172">
            <v>8797</v>
          </cell>
        </row>
        <row r="173">
          <cell r="D173" t="str">
            <v>915技術(金沢)-4-20交際費(原)-個別収支</v>
          </cell>
          <cell r="E173">
            <v>1000</v>
          </cell>
        </row>
        <row r="174">
          <cell r="D174" t="str">
            <v>915技術(金沢)-4-22減価償却費(原)-共通・固定費</v>
          </cell>
          <cell r="E174">
            <v>123789</v>
          </cell>
        </row>
        <row r="175">
          <cell r="D175" t="str">
            <v>915技術(金沢)-4-23雑費(原)-共通・準固定費</v>
          </cell>
          <cell r="E175">
            <v>14146</v>
          </cell>
        </row>
        <row r="176">
          <cell r="D176" t="str">
            <v>915技術(金沢)-健康診断料（契約)-共通・人件費</v>
          </cell>
          <cell r="E176">
            <v>3500</v>
          </cell>
        </row>
        <row r="177">
          <cell r="D177" t="str">
            <v>921スタッフSP-01売上-個別収支</v>
          </cell>
          <cell r="E177">
            <v>753370769</v>
          </cell>
        </row>
        <row r="178">
          <cell r="D178" t="str">
            <v>921スタッフSP-2-04通勤手当(原)-共通・人件費</v>
          </cell>
          <cell r="E178">
            <v>14082419</v>
          </cell>
        </row>
        <row r="179">
          <cell r="D179" t="str">
            <v>921スタッフSP-4-10福利厚生費(原)-共通・固定費</v>
          </cell>
          <cell r="E179">
            <v>23121</v>
          </cell>
        </row>
        <row r="180">
          <cell r="D180" t="str">
            <v>921スタッフSP-4-12現場維持費(原)-共通・固定費</v>
          </cell>
          <cell r="E180">
            <v>1308057</v>
          </cell>
        </row>
        <row r="181">
          <cell r="D181" t="str">
            <v>921スタッフSP-4-12現場維持費(原)-共通・準固定費</v>
          </cell>
          <cell r="E181">
            <v>148227</v>
          </cell>
        </row>
        <row r="182">
          <cell r="D182" t="str">
            <v>921スタッフSP-4-12現場維持費(原)-個別収支</v>
          </cell>
          <cell r="E182">
            <v>252295</v>
          </cell>
        </row>
        <row r="183">
          <cell r="D183" t="str">
            <v>921スタッフSP-4-16労務管理費(原)-共通・不測費</v>
          </cell>
          <cell r="E183">
            <v>37091</v>
          </cell>
        </row>
        <row r="184">
          <cell r="D184" t="str">
            <v>921スタッフSP-4-17事務経費(原)-共通・固定費</v>
          </cell>
          <cell r="E184">
            <v>69800</v>
          </cell>
        </row>
        <row r="185">
          <cell r="D185" t="str">
            <v>921スタッフSP-4-17事務経費(原)-共通・準固定費</v>
          </cell>
          <cell r="E185">
            <v>92781</v>
          </cell>
        </row>
        <row r="186">
          <cell r="D186" t="str">
            <v>921スタッフSP-4-17事務経費(原)-共通・不測費</v>
          </cell>
          <cell r="E186">
            <v>6500</v>
          </cell>
        </row>
        <row r="187">
          <cell r="D187" t="str">
            <v>921スタッフSP-4-17事務経費(原)-個別収支</v>
          </cell>
          <cell r="E187">
            <v>648027</v>
          </cell>
        </row>
        <row r="188">
          <cell r="D188" t="str">
            <v>921スタッフSP-4-18旅費交通費(原)-共通・準固定費</v>
          </cell>
          <cell r="E188">
            <v>532997</v>
          </cell>
        </row>
        <row r="189">
          <cell r="D189" t="str">
            <v>921スタッフSP-4-18旅費交通費(原)-個別収支</v>
          </cell>
          <cell r="E189">
            <v>1460104</v>
          </cell>
        </row>
        <row r="190">
          <cell r="D190" t="str">
            <v>921スタッフSP-4-20交際費(原)-共通・準固定費</v>
          </cell>
          <cell r="E190">
            <v>153651</v>
          </cell>
        </row>
        <row r="191">
          <cell r="D191" t="str">
            <v>921スタッフSP-4-20交際費(原)-個別収支</v>
          </cell>
          <cell r="E191">
            <v>113107</v>
          </cell>
        </row>
        <row r="192">
          <cell r="D192" t="str">
            <v>921スタッフSP-4-22減価償却費(原)-共通・固定費</v>
          </cell>
          <cell r="E192">
            <v>616756</v>
          </cell>
        </row>
        <row r="193">
          <cell r="D193" t="str">
            <v>921スタッフSP-4-23雑費(原)-共通・準固定費</v>
          </cell>
          <cell r="E193">
            <v>229723</v>
          </cell>
        </row>
        <row r="194">
          <cell r="D194" t="str">
            <v>921スタッフSP-4-23雑費(原)-個別収支</v>
          </cell>
          <cell r="E194">
            <v>9660579</v>
          </cell>
        </row>
        <row r="195">
          <cell r="D195" t="str">
            <v>921スタッフSP-4-24広告宣伝費(原)-共通・固定費</v>
          </cell>
          <cell r="E195">
            <v>3003736</v>
          </cell>
        </row>
        <row r="196">
          <cell r="D196" t="str">
            <v>921スタッフSP-4-24広告宣伝費(原)-共通・不測費</v>
          </cell>
          <cell r="E196">
            <v>240000</v>
          </cell>
        </row>
        <row r="197">
          <cell r="D197" t="str">
            <v>921スタッフSP-4-24広告宣伝費(原)-個別収支</v>
          </cell>
          <cell r="E197">
            <v>223400</v>
          </cell>
        </row>
        <row r="198">
          <cell r="D198" t="str">
            <v>921スタッフSP-健康診断料-共通・人件費</v>
          </cell>
          <cell r="E198">
            <v>24500</v>
          </cell>
        </row>
        <row r="199">
          <cell r="D199" t="str">
            <v>921スタッフSP-健康診断料（契約)-共通・人件費</v>
          </cell>
          <cell r="E199">
            <v>602000</v>
          </cell>
        </row>
        <row r="200">
          <cell r="D200" t="str">
            <v>921スタッフSP-退職金引当-共通・人件費</v>
          </cell>
          <cell r="E200">
            <v>804000</v>
          </cell>
        </row>
        <row r="201">
          <cell r="D201" t="str">
            <v>921スタッフSP-団体生命保険料-共通・人件費</v>
          </cell>
          <cell r="E201">
            <v>737916</v>
          </cell>
        </row>
        <row r="202">
          <cell r="D202" t="str">
            <v>921スタッフSP-中退共掛金-共通・人件費</v>
          </cell>
          <cell r="E202">
            <v>360000</v>
          </cell>
        </row>
        <row r="203">
          <cell r="D203" t="str">
            <v>921スタッフSP-通勤手当-共通・人件費</v>
          </cell>
          <cell r="E203">
            <v>1261644</v>
          </cell>
        </row>
        <row r="204">
          <cell r="D204" t="str">
            <v>922技術(群馬)-4-22減価償却費(原)-共通・固定費</v>
          </cell>
          <cell r="E204">
            <v>22200</v>
          </cell>
        </row>
        <row r="205">
          <cell r="D205" t="str">
            <v>930オペレーション-01売上-個別収支</v>
          </cell>
          <cell r="E205">
            <v>410685047</v>
          </cell>
        </row>
        <row r="206">
          <cell r="D206" t="str">
            <v>930オペレーション-04外注費-共通・人件費</v>
          </cell>
          <cell r="E206">
            <v>15897000</v>
          </cell>
        </row>
        <row r="207">
          <cell r="D207" t="str">
            <v>930オペレーション-04外注費-個別収支</v>
          </cell>
          <cell r="E207">
            <v>1832769</v>
          </cell>
        </row>
        <row r="208">
          <cell r="D208" t="str">
            <v>930オペレーション-2-04通勤手当(原)-共通・人件費</v>
          </cell>
          <cell r="E208">
            <v>56920</v>
          </cell>
        </row>
        <row r="209">
          <cell r="D209" t="str">
            <v>930オペレーション-4-10福利厚生費(原)-共通・固定費</v>
          </cell>
          <cell r="E209">
            <v>231420</v>
          </cell>
        </row>
        <row r="210">
          <cell r="D210" t="str">
            <v>930オペレーション-4-10福利厚生費(原)-共通・準固定費</v>
          </cell>
          <cell r="E210">
            <v>197124</v>
          </cell>
        </row>
        <row r="211">
          <cell r="D211" t="str">
            <v>930オペレーション-4-10福利厚生費(原)-共通・不測費</v>
          </cell>
          <cell r="E211">
            <v>53338</v>
          </cell>
        </row>
        <row r="212">
          <cell r="D212" t="str">
            <v>930オペレーション-4-11備品費(原)-共通・不測費</v>
          </cell>
          <cell r="E212">
            <v>22211</v>
          </cell>
        </row>
        <row r="213">
          <cell r="D213" t="str">
            <v>930オペレーション-4-12現場維持費(原)-共通・固定費</v>
          </cell>
          <cell r="E213">
            <v>21562344</v>
          </cell>
        </row>
        <row r="214">
          <cell r="D214" t="str">
            <v>930オペレーション-4-12現場維持費(原)-共通・準固定費</v>
          </cell>
          <cell r="E214">
            <v>199748</v>
          </cell>
        </row>
        <row r="215">
          <cell r="D215" t="str">
            <v>930オペレーション-4-12現場維持費(原)-営業経費</v>
          </cell>
          <cell r="E215">
            <v>168354</v>
          </cell>
        </row>
        <row r="216">
          <cell r="D216" t="str">
            <v>930オペレーション-4-12現場維持費(原)-個別収支</v>
          </cell>
          <cell r="E216">
            <v>5295857</v>
          </cell>
        </row>
        <row r="217">
          <cell r="D217" t="str">
            <v>930オペレーション-4-14修繕費(原)-共通・不測費</v>
          </cell>
          <cell r="E217">
            <v>487000</v>
          </cell>
        </row>
        <row r="218">
          <cell r="D218" t="str">
            <v>930オペレーション-4-16労務管理費(原)-共通・不測費</v>
          </cell>
          <cell r="E218">
            <v>86820</v>
          </cell>
        </row>
        <row r="219">
          <cell r="D219" t="str">
            <v>930オペレーション-4-17事務経費(原)-共通・固定費</v>
          </cell>
          <cell r="E219">
            <v>996750</v>
          </cell>
        </row>
        <row r="220">
          <cell r="D220" t="str">
            <v>930オペレーション-4-17事務経費(原)-共通・準固定費</v>
          </cell>
          <cell r="E220">
            <v>817715</v>
          </cell>
        </row>
        <row r="221">
          <cell r="D221" t="str">
            <v>930オペレーション-4-17事務経費(原)-共通・不測費</v>
          </cell>
          <cell r="E221">
            <v>609002</v>
          </cell>
        </row>
        <row r="222">
          <cell r="D222" t="str">
            <v>930オペレーション-4-17事務経費(原)-営業経費</v>
          </cell>
          <cell r="E222">
            <v>10183</v>
          </cell>
        </row>
        <row r="223">
          <cell r="D223" t="str">
            <v>930オペレーション-4-17事務経費(原)-個別収支</v>
          </cell>
          <cell r="E223">
            <v>1180730</v>
          </cell>
        </row>
        <row r="224">
          <cell r="D224" t="str">
            <v>930オペレーション-4-18旅費交通費(原)-共通・準固定費</v>
          </cell>
          <cell r="E224">
            <v>1008112</v>
          </cell>
        </row>
        <row r="225">
          <cell r="D225" t="str">
            <v>930オペレーション-4-18旅費交通費(原)-営業経費</v>
          </cell>
          <cell r="E225">
            <v>3429969</v>
          </cell>
        </row>
        <row r="226">
          <cell r="D226" t="str">
            <v>930オペレーション-4-18旅費交通費(原)-個別収支</v>
          </cell>
          <cell r="E226">
            <v>2420292</v>
          </cell>
        </row>
        <row r="227">
          <cell r="D227" t="str">
            <v>930オペレーション-4-19宿泊費(原)-共通・準固定費</v>
          </cell>
          <cell r="E227">
            <v>58105</v>
          </cell>
        </row>
        <row r="228">
          <cell r="D228" t="str">
            <v>930オペレーション-4-19宿泊費(原)-営業経費</v>
          </cell>
          <cell r="E228">
            <v>369724</v>
          </cell>
        </row>
        <row r="229">
          <cell r="D229" t="str">
            <v>930オペレーション-4-19宿泊費(原)-個別収支</v>
          </cell>
          <cell r="E229">
            <v>238877</v>
          </cell>
        </row>
        <row r="230">
          <cell r="D230" t="str">
            <v>930オペレーション-4-20交際費(原)-共通・準固定費</v>
          </cell>
          <cell r="E230">
            <v>108545</v>
          </cell>
        </row>
        <row r="231">
          <cell r="D231" t="str">
            <v>930オペレーション-4-20交際費(原)-営業経費</v>
          </cell>
          <cell r="E231">
            <v>143610</v>
          </cell>
        </row>
        <row r="232">
          <cell r="D232" t="str">
            <v>930オペレーション-4-20交際費(原)-個別収支</v>
          </cell>
          <cell r="E232">
            <v>188701</v>
          </cell>
        </row>
        <row r="233">
          <cell r="D233" t="str">
            <v>930オペレーション-4-22減価償却費(原)-共通・固定費</v>
          </cell>
          <cell r="E233">
            <v>5418164</v>
          </cell>
        </row>
        <row r="234">
          <cell r="D234" t="str">
            <v>930オペレーション-4-23雑費(原)-共通・準固定費</v>
          </cell>
          <cell r="E234">
            <v>347816</v>
          </cell>
        </row>
        <row r="235">
          <cell r="D235" t="str">
            <v>930オペレーション-4-23雑費(原)-共通・不測費</v>
          </cell>
          <cell r="E235">
            <v>8178</v>
          </cell>
        </row>
        <row r="236">
          <cell r="D236" t="str">
            <v>930オペレーション-4-23雑費(原)-営業経費</v>
          </cell>
          <cell r="E236">
            <v>721806</v>
          </cell>
        </row>
        <row r="237">
          <cell r="D237" t="str">
            <v>930オペレーション-4-23雑費(原)-個別収支</v>
          </cell>
          <cell r="E237">
            <v>453462</v>
          </cell>
        </row>
        <row r="238">
          <cell r="D238" t="str">
            <v>930オペレーション-4-24広告宣伝費(原)-共通・固定費</v>
          </cell>
          <cell r="E238">
            <v>1452450</v>
          </cell>
        </row>
        <row r="239">
          <cell r="D239" t="str">
            <v>930オペレーション-4-24広告宣伝費(原)-共通・不測費</v>
          </cell>
          <cell r="E239">
            <v>1025000</v>
          </cell>
        </row>
        <row r="240">
          <cell r="D240" t="str">
            <v>930オペレーション-4-24広告宣伝費(原)-個別収支</v>
          </cell>
          <cell r="E240">
            <v>474260</v>
          </cell>
        </row>
        <row r="241">
          <cell r="D241" t="str">
            <v>930オペレーション-健康診断料-共通・人件費</v>
          </cell>
          <cell r="E241">
            <v>49000</v>
          </cell>
        </row>
        <row r="242">
          <cell r="D242" t="str">
            <v>930オペレーション-健康診断料（契約)-共通・人件費</v>
          </cell>
          <cell r="E242">
            <v>402500</v>
          </cell>
        </row>
        <row r="243">
          <cell r="D243" t="str">
            <v>930オペレーション-退職金引当-共通・人件費</v>
          </cell>
          <cell r="E243">
            <v>1584000</v>
          </cell>
        </row>
        <row r="244">
          <cell r="D244" t="str">
            <v>930オペレーション-団体生命保険料-共通・人件費</v>
          </cell>
          <cell r="E244">
            <v>1313376</v>
          </cell>
        </row>
        <row r="245">
          <cell r="D245" t="str">
            <v>930オペレーション-中退共掛金-共通・人件費</v>
          </cell>
          <cell r="E245">
            <v>770000</v>
          </cell>
        </row>
        <row r="246">
          <cell r="D246" t="str">
            <v>930オペレーション-通勤手当-共通・人件費</v>
          </cell>
          <cell r="E246">
            <v>1656744</v>
          </cell>
        </row>
        <row r="247">
          <cell r="D247" t="str">
            <v>931スカパー保守-01売上-個別収支</v>
          </cell>
          <cell r="E247">
            <v>93728526</v>
          </cell>
        </row>
        <row r="248">
          <cell r="D248" t="str">
            <v>931スカパー保守-02材料費-個別収支</v>
          </cell>
          <cell r="E248">
            <v>192500</v>
          </cell>
        </row>
        <row r="249">
          <cell r="D249" t="str">
            <v>931スカパー保守-04外注費-個別収支</v>
          </cell>
          <cell r="E249">
            <v>49950278</v>
          </cell>
        </row>
        <row r="250">
          <cell r="D250" t="str">
            <v>931スカパー保守-2-04通勤手当(原)-共通・人件費</v>
          </cell>
          <cell r="E250">
            <v>0</v>
          </cell>
        </row>
        <row r="251">
          <cell r="D251" t="str">
            <v>931スカパー保守-4-10福利厚生費(原)-共通・不測費</v>
          </cell>
          <cell r="E251">
            <v>5000</v>
          </cell>
        </row>
        <row r="252">
          <cell r="D252" t="str">
            <v>931スカパー保守-4-12現場維持費(原)-共通・固定費</v>
          </cell>
          <cell r="E252">
            <v>196743</v>
          </cell>
        </row>
        <row r="253">
          <cell r="D253" t="str">
            <v>931スカパー保守-4-12現場維持費(原)-個別収支</v>
          </cell>
          <cell r="E253">
            <v>28150</v>
          </cell>
        </row>
        <row r="254">
          <cell r="D254" t="str">
            <v>931スカパー保守-4-17事務経費(原)-共通・準固定費</v>
          </cell>
          <cell r="E254">
            <v>4043</v>
          </cell>
        </row>
        <row r="255">
          <cell r="D255" t="str">
            <v>931スカパー保守-4-17事務経費(原)-共通・不測費</v>
          </cell>
          <cell r="E255">
            <v>200</v>
          </cell>
        </row>
        <row r="256">
          <cell r="D256" t="str">
            <v>931スカパー保守-4-17事務経費(原)-個別収支</v>
          </cell>
          <cell r="E256">
            <v>6151</v>
          </cell>
        </row>
        <row r="257">
          <cell r="D257" t="str">
            <v>931スカパー保守-4-18旅費交通費(原)-個別収支</v>
          </cell>
          <cell r="E257">
            <v>53467</v>
          </cell>
        </row>
        <row r="258">
          <cell r="D258" t="str">
            <v>931スカパー保守-4-22減価償却費(原)-共通・固定費</v>
          </cell>
          <cell r="E258">
            <v>21360</v>
          </cell>
        </row>
        <row r="259">
          <cell r="D259" t="str">
            <v>931スカパー保守-4-23雑費(原)-個別収支</v>
          </cell>
          <cell r="E259">
            <v>26288</v>
          </cell>
        </row>
        <row r="260">
          <cell r="D260" t="str">
            <v>931スカパー保守-健康診断料-共通・人件費</v>
          </cell>
          <cell r="E260">
            <v>3500</v>
          </cell>
        </row>
        <row r="261">
          <cell r="D261" t="str">
            <v>931スカパー保守-退職金引当-共通・人件費</v>
          </cell>
          <cell r="E261">
            <v>108000</v>
          </cell>
        </row>
        <row r="262">
          <cell r="D262" t="str">
            <v>931スカパー保守-団体生命保険料-共通・人件費</v>
          </cell>
          <cell r="E262">
            <v>115092</v>
          </cell>
        </row>
        <row r="263">
          <cell r="D263" t="str">
            <v>931スカパー保守-中退共掛金-共通・人件費</v>
          </cell>
          <cell r="E263">
            <v>60000</v>
          </cell>
        </row>
        <row r="264">
          <cell r="D264" t="str">
            <v>931スカパー保守-通勤手当-共通・人件費</v>
          </cell>
          <cell r="E264">
            <v>357564</v>
          </cell>
        </row>
        <row r="265">
          <cell r="D265" t="str">
            <v>932FTTH-01売上-個別収支</v>
          </cell>
          <cell r="E265">
            <v>221387300</v>
          </cell>
        </row>
        <row r="266">
          <cell r="D266" t="str">
            <v>932FTTH-04外注費-個別収支</v>
          </cell>
          <cell r="E266">
            <v>21122230</v>
          </cell>
        </row>
        <row r="267">
          <cell r="D267" t="str">
            <v>932FTTH-2-04通勤手当(原)-共通・人件費</v>
          </cell>
          <cell r="E267">
            <v>416160</v>
          </cell>
        </row>
        <row r="268">
          <cell r="D268" t="str">
            <v>932FTTH-4-10福利厚生費(原)-共通・固定費</v>
          </cell>
          <cell r="E268">
            <v>144720</v>
          </cell>
        </row>
        <row r="269">
          <cell r="D269" t="str">
            <v>932FTTH-4-10福利厚生費(原)-共通・準固定費</v>
          </cell>
          <cell r="E269">
            <v>30266</v>
          </cell>
        </row>
        <row r="270">
          <cell r="D270" t="str">
            <v>932FTTH-4-10福利厚生費(原)-共通・不測費</v>
          </cell>
          <cell r="E270">
            <v>30000</v>
          </cell>
        </row>
        <row r="271">
          <cell r="D271" t="str">
            <v>932FTTH-4-12現場維持費(原)-共通・固定費</v>
          </cell>
          <cell r="E271">
            <v>5568668</v>
          </cell>
        </row>
        <row r="272">
          <cell r="D272" t="str">
            <v>932FTTH-4-12現場維持費(原)-共通・準固定費</v>
          </cell>
          <cell r="E272">
            <v>496029</v>
          </cell>
        </row>
        <row r="273">
          <cell r="D273" t="str">
            <v>932FTTH-4-12現場維持費(原)-個別収支</v>
          </cell>
          <cell r="E273">
            <v>979909</v>
          </cell>
        </row>
        <row r="274">
          <cell r="D274" t="str">
            <v>932FTTH-4-14修繕費(原)-共通・不測費</v>
          </cell>
          <cell r="E274">
            <v>60000</v>
          </cell>
        </row>
        <row r="275">
          <cell r="D275" t="str">
            <v>932FTTH-4-16労務管理費(原)-共通・不測費</v>
          </cell>
          <cell r="E275">
            <v>94194</v>
          </cell>
        </row>
        <row r="276">
          <cell r="D276" t="str">
            <v>932FTTH-4-17事務経費(原)-共通・準固定費</v>
          </cell>
          <cell r="E276">
            <v>581953</v>
          </cell>
        </row>
        <row r="277">
          <cell r="D277" t="str">
            <v>932FTTH-4-17事務経費(原)-共通・不測費</v>
          </cell>
          <cell r="E277">
            <v>8180</v>
          </cell>
        </row>
        <row r="278">
          <cell r="D278" t="str">
            <v>932FTTH-4-18旅費交通費(原)-共通・準固定費</v>
          </cell>
          <cell r="E278">
            <v>459</v>
          </cell>
        </row>
        <row r="279">
          <cell r="D279" t="str">
            <v>932FTTH-4-18旅費交通費(原)-個別収支</v>
          </cell>
          <cell r="E279">
            <v>53476</v>
          </cell>
        </row>
        <row r="280">
          <cell r="D280" t="str">
            <v>932FTTH-4-20交際費(原)-共通・準固定費</v>
          </cell>
          <cell r="E280">
            <v>9260</v>
          </cell>
        </row>
        <row r="281">
          <cell r="D281" t="str">
            <v>932FTTH-4-22減価償却費(原)-共通・固定費</v>
          </cell>
          <cell r="E281">
            <v>2713482</v>
          </cell>
        </row>
        <row r="282">
          <cell r="D282" t="str">
            <v>932FTTH-4-23雑費(原)-共通・準固定費</v>
          </cell>
          <cell r="E282">
            <v>56932</v>
          </cell>
        </row>
        <row r="283">
          <cell r="D283" t="str">
            <v>932FTTH-4-23雑費(原)-個別収支</v>
          </cell>
          <cell r="E283">
            <v>252195</v>
          </cell>
        </row>
        <row r="284">
          <cell r="D284" t="str">
            <v>932FTTH-4-24広告宣伝費(原)-共通・不測費</v>
          </cell>
          <cell r="E284">
            <v>477000</v>
          </cell>
        </row>
        <row r="285">
          <cell r="D285" t="str">
            <v>932FTTH-健康診断料-共通・人件費</v>
          </cell>
          <cell r="E285">
            <v>17500</v>
          </cell>
        </row>
        <row r="286">
          <cell r="D286" t="str">
            <v>932FTTH-健康診断料（契約)-共通・人件費</v>
          </cell>
          <cell r="E286">
            <v>59500</v>
          </cell>
        </row>
        <row r="287">
          <cell r="D287" t="str">
            <v>932FTTH-退職金引当-共通・人件費</v>
          </cell>
          <cell r="E287">
            <v>594000</v>
          </cell>
        </row>
        <row r="288">
          <cell r="D288" t="str">
            <v>932FTTH-団体生命保険料-共通・人件費</v>
          </cell>
          <cell r="E288">
            <v>651468</v>
          </cell>
        </row>
        <row r="289">
          <cell r="D289" t="str">
            <v>932FTTH-中退共掛金-共通・人件費</v>
          </cell>
          <cell r="E289">
            <v>295000</v>
          </cell>
        </row>
        <row r="290">
          <cell r="D290" t="str">
            <v>932FTTH-通勤手当-共通・人件費</v>
          </cell>
          <cell r="E290">
            <v>971028</v>
          </cell>
        </row>
        <row r="291">
          <cell r="D291" t="str">
            <v>933システムSP-01売上-個別収支</v>
          </cell>
          <cell r="E291">
            <v>93634320</v>
          </cell>
        </row>
        <row r="292">
          <cell r="D292" t="str">
            <v>933システムSP-02材料費-共通・不測費</v>
          </cell>
          <cell r="E292">
            <v>45463</v>
          </cell>
        </row>
        <row r="293">
          <cell r="D293" t="str">
            <v>933システムSP-02材料費-個別収支</v>
          </cell>
          <cell r="E293">
            <v>47726095</v>
          </cell>
        </row>
        <row r="294">
          <cell r="D294" t="str">
            <v>933システムSP-04外注費-営業経費</v>
          </cell>
          <cell r="E294">
            <v>7800000</v>
          </cell>
        </row>
        <row r="295">
          <cell r="D295" t="str">
            <v>933システムSP-04外注費-個別収支</v>
          </cell>
          <cell r="E295">
            <v>17861020</v>
          </cell>
        </row>
        <row r="296">
          <cell r="D296" t="str">
            <v>933システムSP-2-04通勤手当(原)-共通・人件費</v>
          </cell>
          <cell r="E296">
            <v>45120</v>
          </cell>
        </row>
        <row r="297">
          <cell r="D297" t="str">
            <v>933システムSP-3-04外注費(原)-営業経費</v>
          </cell>
          <cell r="E297">
            <v>3274651</v>
          </cell>
        </row>
        <row r="298">
          <cell r="D298" t="str">
            <v>933システムSP-4-10福利厚生費(原)-共通・固定費</v>
          </cell>
          <cell r="E298">
            <v>23121</v>
          </cell>
        </row>
        <row r="299">
          <cell r="D299" t="str">
            <v>933システムSP-4-10福利厚生費(原)-共通・不測費</v>
          </cell>
          <cell r="E299">
            <v>700</v>
          </cell>
        </row>
        <row r="300">
          <cell r="D300" t="str">
            <v>933システムSP-4-12現場維持費(原)-共通・固定費</v>
          </cell>
          <cell r="E300">
            <v>1231236</v>
          </cell>
        </row>
        <row r="301">
          <cell r="D301" t="str">
            <v>933システムSP-4-12現場維持費(原)-共通・準固定費</v>
          </cell>
          <cell r="E301">
            <v>56951</v>
          </cell>
        </row>
        <row r="302">
          <cell r="D302" t="str">
            <v>933システムSP-4-12現場維持費(原)-共通・不測費</v>
          </cell>
          <cell r="E302">
            <v>6000</v>
          </cell>
        </row>
        <row r="303">
          <cell r="D303" t="str">
            <v>933システムSP-4-12現場維持費(原)-営業経費</v>
          </cell>
          <cell r="E303">
            <v>198358</v>
          </cell>
        </row>
        <row r="304">
          <cell r="D304" t="str">
            <v>933システムSP-4-12現場維持費(原)-個別収支</v>
          </cell>
          <cell r="E304">
            <v>363</v>
          </cell>
        </row>
        <row r="305">
          <cell r="D305" t="str">
            <v>933システムSP-4-16労務管理費(原)-共通・不測費</v>
          </cell>
          <cell r="E305">
            <v>32091</v>
          </cell>
        </row>
        <row r="306">
          <cell r="D306" t="str">
            <v>933システムSP-4-16労務管理費(原)-営業経費</v>
          </cell>
          <cell r="E306">
            <v>36721</v>
          </cell>
        </row>
        <row r="307">
          <cell r="D307" t="str">
            <v>933システムSP-4-17事務経費(原)-共通・準固定費</v>
          </cell>
          <cell r="E307">
            <v>86325</v>
          </cell>
        </row>
        <row r="308">
          <cell r="D308" t="str">
            <v>933システムSP-4-17事務経費(原)-営業経費</v>
          </cell>
          <cell r="E308">
            <v>36999</v>
          </cell>
        </row>
        <row r="309">
          <cell r="D309" t="str">
            <v>933システムSP-4-17事務経費(原)-個別収支</v>
          </cell>
          <cell r="E309">
            <v>12200</v>
          </cell>
        </row>
        <row r="310">
          <cell r="D310" t="str">
            <v>933システムSP-4-18旅費交通費(原)-共通・準固定費</v>
          </cell>
          <cell r="E310">
            <v>131122</v>
          </cell>
        </row>
        <row r="311">
          <cell r="D311" t="str">
            <v>933システムSP-4-18旅費交通費(原)-営業経費</v>
          </cell>
          <cell r="E311">
            <v>4442274</v>
          </cell>
        </row>
        <row r="312">
          <cell r="D312" t="str">
            <v>933システムSP-4-18旅費交通費(原)-個別収支</v>
          </cell>
          <cell r="E312">
            <v>24833</v>
          </cell>
        </row>
        <row r="313">
          <cell r="D313" t="str">
            <v>933システムSP-4-19宿泊費(原)-営業経費</v>
          </cell>
          <cell r="E313">
            <v>569582</v>
          </cell>
        </row>
        <row r="314">
          <cell r="D314" t="str">
            <v>933システムSP-4-20交際費(原)-共通・準固定費</v>
          </cell>
          <cell r="E314">
            <v>9260</v>
          </cell>
        </row>
        <row r="315">
          <cell r="D315" t="str">
            <v>933システムSP-4-20交際費(原)-営業経費</v>
          </cell>
          <cell r="E315">
            <v>1678497</v>
          </cell>
        </row>
        <row r="316">
          <cell r="D316" t="str">
            <v>933システムSP-4-22減価償却費(原)-共通・固定費</v>
          </cell>
          <cell r="E316">
            <v>210276</v>
          </cell>
        </row>
        <row r="317">
          <cell r="D317" t="str">
            <v>933システムSP-4-23雑費(原)-共通・準固定費</v>
          </cell>
          <cell r="E317">
            <v>5494</v>
          </cell>
        </row>
        <row r="318">
          <cell r="D318" t="str">
            <v>933システムSP-4-23雑費(原)-営業経費</v>
          </cell>
          <cell r="E318">
            <v>1103932</v>
          </cell>
        </row>
        <row r="319">
          <cell r="D319" t="str">
            <v>933システムSP-4-23雑費(原)-個別収支</v>
          </cell>
          <cell r="E319">
            <v>73514</v>
          </cell>
        </row>
        <row r="320">
          <cell r="D320" t="str">
            <v>933システムSP-4-24広告宣伝費(原)-共通・固定費</v>
          </cell>
          <cell r="E320">
            <v>37350</v>
          </cell>
        </row>
        <row r="321">
          <cell r="D321" t="str">
            <v>933システムSP-健康診断料-共通・人件費</v>
          </cell>
          <cell r="E321">
            <v>10500</v>
          </cell>
        </row>
        <row r="322">
          <cell r="D322" t="str">
            <v>933システムSP-健康診断料（契約)-共通・人件費</v>
          </cell>
          <cell r="E322">
            <v>3500</v>
          </cell>
        </row>
        <row r="323">
          <cell r="D323" t="str">
            <v>933システムSP-退職金引当-共通・人件費</v>
          </cell>
          <cell r="E323">
            <v>492000</v>
          </cell>
        </row>
        <row r="324">
          <cell r="D324" t="str">
            <v>933システムSP-団体生命保険料-共通・人件費</v>
          </cell>
          <cell r="E324">
            <v>279576</v>
          </cell>
        </row>
        <row r="325">
          <cell r="D325" t="str">
            <v>933システムSP-中退共掛金-共通・人件費</v>
          </cell>
          <cell r="E325">
            <v>180000</v>
          </cell>
        </row>
        <row r="326">
          <cell r="D326" t="str">
            <v>933システムSP-通勤手当-共通・人件費</v>
          </cell>
          <cell r="E326">
            <v>516336</v>
          </cell>
        </row>
        <row r="327">
          <cell r="D327" t="str">
            <v>934FTTHアポ-01売上-個別収支</v>
          </cell>
          <cell r="E327">
            <v>227486525</v>
          </cell>
        </row>
        <row r="328">
          <cell r="D328" t="str">
            <v>934FTTHアポ-05派遣社員費-個別収支</v>
          </cell>
          <cell r="E328">
            <v>136744000</v>
          </cell>
        </row>
        <row r="329">
          <cell r="D329" t="str">
            <v>934FTTHアポ-2-04通勤手当(原)-共通・人件費</v>
          </cell>
          <cell r="E329">
            <v>0</v>
          </cell>
        </row>
        <row r="330">
          <cell r="D330" t="str">
            <v>934FTTHアポ-4-12現場維持費(原)-個別収支</v>
          </cell>
          <cell r="E330">
            <v>225653</v>
          </cell>
        </row>
        <row r="331">
          <cell r="D331" t="str">
            <v>934FTTHアポ-4-17事務経費(原)-個別収支</v>
          </cell>
          <cell r="E331">
            <v>6400</v>
          </cell>
        </row>
        <row r="332">
          <cell r="D332" t="str">
            <v>934FTTHアポ-4-18旅費交通費(原)-個別収支</v>
          </cell>
          <cell r="E332">
            <v>80496</v>
          </cell>
        </row>
        <row r="333">
          <cell r="D333" t="str">
            <v>934FTTHアポ-4-22減価償却費(原)-共通・固定費</v>
          </cell>
          <cell r="E333">
            <v>1800</v>
          </cell>
        </row>
        <row r="334">
          <cell r="D334" t="str">
            <v>934FTTHアポ-健康診断料-共通・人件費</v>
          </cell>
          <cell r="E334">
            <v>7000</v>
          </cell>
        </row>
        <row r="335">
          <cell r="D335" t="str">
            <v>934FTTHアポ-健康診断料（契約)-共通・人件費</v>
          </cell>
          <cell r="E335">
            <v>98000</v>
          </cell>
        </row>
        <row r="336">
          <cell r="D336" t="str">
            <v>934FTTHアポ-退職金引当-共通・人件費</v>
          </cell>
          <cell r="E336">
            <v>180000</v>
          </cell>
        </row>
        <row r="337">
          <cell r="D337" t="str">
            <v>934FTTHアポ-団体生命保険料-共通・人件費</v>
          </cell>
          <cell r="E337">
            <v>218220</v>
          </cell>
        </row>
        <row r="338">
          <cell r="D338" t="str">
            <v>934FTTHアポ-中退共掛金-共通・人件費</v>
          </cell>
          <cell r="E338">
            <v>120000</v>
          </cell>
        </row>
        <row r="339">
          <cell r="D339" t="str">
            <v>934FTTHアポ-通勤手当-共通・人件費</v>
          </cell>
          <cell r="E339">
            <v>430392</v>
          </cell>
        </row>
        <row r="340">
          <cell r="D340" t="str">
            <v>935シスサポ関西-4-12現場維持費(原)-共通・固定費</v>
          </cell>
          <cell r="E340">
            <v>280000</v>
          </cell>
        </row>
        <row r="341">
          <cell r="D341" t="str">
            <v>935シスサポ関西-4-17事務経費(原)-共通・準固定費</v>
          </cell>
          <cell r="E341">
            <v>10000</v>
          </cell>
        </row>
        <row r="342">
          <cell r="D342" t="str">
            <v>935シスサポ関西-4-18旅費交通費(原)-共通・準固定費</v>
          </cell>
          <cell r="E342">
            <v>160000</v>
          </cell>
        </row>
        <row r="343">
          <cell r="D343" t="str">
            <v>935シスサポ関西-4-20交際費(原)-共通・準固定費</v>
          </cell>
          <cell r="E343">
            <v>40000</v>
          </cell>
        </row>
        <row r="344">
          <cell r="D344" t="str">
            <v>935シスサポ関西-4-22減価償却費(原)-共通・固定費</v>
          </cell>
          <cell r="E344">
            <v>54520</v>
          </cell>
        </row>
        <row r="345">
          <cell r="D345" t="str">
            <v>935シスサポ関西-健康診断料-共通・人件費</v>
          </cell>
          <cell r="E345">
            <v>7000</v>
          </cell>
        </row>
        <row r="346">
          <cell r="D346" t="str">
            <v>935シスサポ関西-退職金引当-共通・人件費</v>
          </cell>
          <cell r="E346">
            <v>204000</v>
          </cell>
        </row>
        <row r="347">
          <cell r="D347" t="str">
            <v>935シスサポ関西-団体生命保険料-共通・人件費</v>
          </cell>
          <cell r="E347">
            <v>183792</v>
          </cell>
        </row>
        <row r="348">
          <cell r="D348" t="str">
            <v>935シスサポ関西-中退共掛金-共通・人件費</v>
          </cell>
          <cell r="E348">
            <v>120000</v>
          </cell>
        </row>
        <row r="349">
          <cell r="D349" t="str">
            <v>935シスサポ関西-通勤手当-共通・人件費</v>
          </cell>
          <cell r="E349">
            <v>186384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="70" zoomScaleNormal="70" workbookViewId="0">
      <pane xSplit="1" ySplit="5" topLeftCell="B6" activePane="bottomRight" state="frozen"/>
      <selection activeCell="I30" sqref="I30"/>
      <selection pane="topRight" activeCell="I30" sqref="I30"/>
      <selection pane="bottomLeft" activeCell="I30" sqref="I30"/>
      <selection pane="bottomRight" activeCell="I43" sqref="I43"/>
    </sheetView>
  </sheetViews>
  <sheetFormatPr defaultRowHeight="15" x14ac:dyDescent="0.2"/>
  <cols>
    <col min="1" max="1" width="24.88671875" style="2" bestFit="1" customWidth="1"/>
    <col min="2" max="2" width="24.88671875" style="2" customWidth="1"/>
    <col min="3" max="10" width="14.5546875" style="2" customWidth="1"/>
    <col min="11" max="11" width="9.6640625" style="2" bestFit="1" customWidth="1"/>
    <col min="12" max="12" width="11.88671875" style="2" customWidth="1"/>
    <col min="13" max="13" width="9.88671875" style="2" hidden="1" customWidth="1"/>
    <col min="14" max="15" width="15.33203125" style="2" hidden="1" customWidth="1"/>
    <col min="16" max="16" width="9.6640625" style="2" hidden="1" customWidth="1"/>
    <col min="17" max="17" width="8.88671875" style="2" hidden="1" customWidth="1"/>
    <col min="18" max="18" width="8.88671875" style="2" customWidth="1"/>
    <col min="19" max="16384" width="8.88671875" style="2"/>
  </cols>
  <sheetData>
    <row r="1" spans="1:17" ht="21.6" x14ac:dyDescent="0.2">
      <c r="A1" s="74" t="s">
        <v>85</v>
      </c>
      <c r="K1" s="72" t="s">
        <v>86</v>
      </c>
      <c r="L1" s="72" t="s">
        <v>87</v>
      </c>
    </row>
    <row r="2" spans="1:17" ht="17.399999999999999" x14ac:dyDescent="0.2">
      <c r="B2" s="1"/>
      <c r="J2" s="3" t="s">
        <v>0</v>
      </c>
      <c r="K2" s="4" t="e">
        <f>(H43+I43)/(H6+I6)</f>
        <v>#DIV/0!</v>
      </c>
      <c r="L2" s="73">
        <v>0.3</v>
      </c>
    </row>
    <row r="3" spans="1:17" ht="16.2" x14ac:dyDescent="0.2">
      <c r="A3" s="5"/>
      <c r="B3" s="5"/>
      <c r="J3" s="6" t="s">
        <v>1</v>
      </c>
      <c r="K3" s="4" t="e">
        <f>J43/J6</f>
        <v>#DIV/0!</v>
      </c>
      <c r="L3" s="73">
        <v>0.08</v>
      </c>
    </row>
    <row r="4" spans="1:17" x14ac:dyDescent="0.2"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/>
    </row>
    <row r="5" spans="1:17" x14ac:dyDescent="0.2">
      <c r="A5" s="9"/>
      <c r="B5" s="9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10" t="s">
        <v>16</v>
      </c>
      <c r="N5" s="11" t="s">
        <v>17</v>
      </c>
      <c r="O5" s="12" t="s">
        <v>18</v>
      </c>
      <c r="P5" s="12" t="s">
        <v>16</v>
      </c>
      <c r="Q5" s="13"/>
    </row>
    <row r="6" spans="1:17" x14ac:dyDescent="0.15">
      <c r="A6" s="14" t="s">
        <v>19</v>
      </c>
      <c r="B6" s="15" t="s">
        <v>20</v>
      </c>
      <c r="C6" s="16"/>
      <c r="D6" s="16"/>
      <c r="E6" s="16"/>
      <c r="F6" s="16"/>
      <c r="G6" s="16"/>
      <c r="H6" s="17">
        <v>0</v>
      </c>
      <c r="I6" s="17">
        <v>0</v>
      </c>
      <c r="J6" s="18">
        <f>SUM(C6:I6)</f>
        <v>0</v>
      </c>
      <c r="N6" s="19" t="s">
        <v>21</v>
      </c>
      <c r="O6" s="20" t="s">
        <v>22</v>
      </c>
      <c r="P6" s="21">
        <v>0.17895107723986459</v>
      </c>
      <c r="Q6" s="13"/>
    </row>
    <row r="7" spans="1:17" x14ac:dyDescent="0.15">
      <c r="A7" s="14" t="s">
        <v>23</v>
      </c>
      <c r="B7" s="15" t="s">
        <v>24</v>
      </c>
      <c r="C7" s="16"/>
      <c r="D7" s="16"/>
      <c r="E7" s="17">
        <v>0</v>
      </c>
      <c r="F7" s="16"/>
      <c r="G7" s="16"/>
      <c r="H7" s="17">
        <v>0</v>
      </c>
      <c r="I7" s="17">
        <v>0</v>
      </c>
      <c r="J7" s="18">
        <f t="shared" ref="J7:J41" si="0">SUM(C7:I7)</f>
        <v>0</v>
      </c>
      <c r="N7" s="22"/>
      <c r="O7" s="20" t="s">
        <v>25</v>
      </c>
      <c r="P7" s="21">
        <v>0.14717391028220447</v>
      </c>
      <c r="Q7" s="13" t="s">
        <v>26</v>
      </c>
    </row>
    <row r="8" spans="1:17" x14ac:dyDescent="0.15">
      <c r="A8" s="14" t="s">
        <v>27</v>
      </c>
      <c r="B8" s="14" t="s">
        <v>28</v>
      </c>
      <c r="C8" s="16"/>
      <c r="D8" s="16"/>
      <c r="E8" s="16"/>
      <c r="F8" s="17">
        <v>0</v>
      </c>
      <c r="G8" s="17">
        <v>0</v>
      </c>
      <c r="H8" s="17">
        <v>0</v>
      </c>
      <c r="I8" s="17">
        <v>0</v>
      </c>
      <c r="J8" s="18">
        <f t="shared" si="0"/>
        <v>0</v>
      </c>
      <c r="N8" s="22"/>
      <c r="O8" s="20" t="s">
        <v>29</v>
      </c>
      <c r="P8" s="21">
        <v>0.14717391028220447</v>
      </c>
      <c r="Q8" s="13"/>
    </row>
    <row r="9" spans="1:17" ht="15.6" thickBot="1" x14ac:dyDescent="0.2">
      <c r="A9" s="23" t="s">
        <v>30</v>
      </c>
      <c r="B9" s="24" t="s">
        <v>31</v>
      </c>
      <c r="C9" s="25"/>
      <c r="D9" s="25"/>
      <c r="E9" s="25"/>
      <c r="F9" s="25"/>
      <c r="G9" s="26">
        <v>0</v>
      </c>
      <c r="H9" s="26">
        <v>0</v>
      </c>
      <c r="I9" s="26">
        <v>0</v>
      </c>
      <c r="J9" s="27">
        <f t="shared" si="0"/>
        <v>0</v>
      </c>
      <c r="N9" s="22"/>
      <c r="O9" s="20" t="s">
        <v>32</v>
      </c>
      <c r="P9" s="21">
        <v>0.15186058016950491</v>
      </c>
      <c r="Q9" s="13"/>
    </row>
    <row r="10" spans="1:17" ht="15.6" thickTop="1" x14ac:dyDescent="0.15">
      <c r="A10" s="28" t="s">
        <v>33</v>
      </c>
      <c r="B10" s="29" t="s">
        <v>34</v>
      </c>
      <c r="C10" s="30"/>
      <c r="D10" s="30"/>
      <c r="E10" s="30"/>
      <c r="F10" s="30"/>
      <c r="G10" s="31">
        <v>0</v>
      </c>
      <c r="H10" s="31">
        <v>0</v>
      </c>
      <c r="I10" s="31">
        <v>0</v>
      </c>
      <c r="J10" s="32">
        <f t="shared" si="0"/>
        <v>0</v>
      </c>
      <c r="K10" s="33"/>
      <c r="M10" s="2" t="s">
        <v>35</v>
      </c>
      <c r="N10" s="19" t="s">
        <v>36</v>
      </c>
      <c r="O10" s="20" t="s">
        <v>37</v>
      </c>
      <c r="P10" s="21">
        <v>0.13250000000000001</v>
      </c>
      <c r="Q10" s="13"/>
    </row>
    <row r="11" spans="1:17" x14ac:dyDescent="0.15">
      <c r="A11" s="14" t="s">
        <v>38</v>
      </c>
      <c r="B11" s="34" t="s">
        <v>39</v>
      </c>
      <c r="C11" s="16"/>
      <c r="D11" s="16"/>
      <c r="E11" s="16"/>
      <c r="F11" s="16"/>
      <c r="G11" s="17">
        <v>0</v>
      </c>
      <c r="H11" s="17">
        <v>0</v>
      </c>
      <c r="I11" s="17">
        <v>0</v>
      </c>
      <c r="J11" s="18">
        <f t="shared" si="0"/>
        <v>0</v>
      </c>
      <c r="K11" s="33"/>
      <c r="N11" s="19"/>
      <c r="O11" s="20"/>
      <c r="P11" s="21"/>
      <c r="Q11" s="13"/>
    </row>
    <row r="12" spans="1:17" x14ac:dyDescent="0.15">
      <c r="A12" s="14" t="s">
        <v>40</v>
      </c>
      <c r="B12" s="35" t="s">
        <v>41</v>
      </c>
      <c r="C12" s="16"/>
      <c r="D12" s="16"/>
      <c r="E12" s="16"/>
      <c r="F12" s="16"/>
      <c r="G12" s="17">
        <v>0</v>
      </c>
      <c r="H12" s="17">
        <v>0</v>
      </c>
      <c r="I12" s="17">
        <v>0</v>
      </c>
      <c r="J12" s="18">
        <f t="shared" si="0"/>
        <v>0</v>
      </c>
      <c r="K12" s="33"/>
      <c r="N12" s="19"/>
      <c r="O12" s="20"/>
      <c r="P12" s="36"/>
      <c r="Q12" s="13"/>
    </row>
    <row r="13" spans="1:17" x14ac:dyDescent="0.15">
      <c r="A13" s="37"/>
      <c r="B13" s="38" t="s">
        <v>42</v>
      </c>
      <c r="C13" s="39"/>
      <c r="D13" s="39"/>
      <c r="E13" s="39"/>
      <c r="F13" s="39"/>
      <c r="G13" s="40">
        <v>0</v>
      </c>
      <c r="H13" s="40">
        <v>0</v>
      </c>
      <c r="I13" s="40">
        <v>0</v>
      </c>
      <c r="J13" s="41">
        <f t="shared" si="0"/>
        <v>0</v>
      </c>
      <c r="K13" s="33"/>
      <c r="M13" s="2" t="s">
        <v>35</v>
      </c>
      <c r="N13" s="19"/>
      <c r="O13" s="20"/>
      <c r="P13" s="21"/>
      <c r="Q13" s="13"/>
    </row>
    <row r="14" spans="1:17" x14ac:dyDescent="0.15">
      <c r="A14" s="34"/>
      <c r="B14" s="34" t="s">
        <v>43</v>
      </c>
      <c r="C14" s="16"/>
      <c r="D14" s="16"/>
      <c r="E14" s="16"/>
      <c r="F14" s="16"/>
      <c r="G14" s="18">
        <f>SUM(G10:G13)*$K$14</f>
        <v>0</v>
      </c>
      <c r="H14" s="18">
        <f>SUM(H10:H13)*$K$14</f>
        <v>0</v>
      </c>
      <c r="I14" s="18">
        <f>SUM(I10:I13)*$K$14</f>
        <v>0</v>
      </c>
      <c r="J14" s="18">
        <f t="shared" si="0"/>
        <v>0</v>
      </c>
      <c r="K14" s="42">
        <v>0.153</v>
      </c>
      <c r="M14" s="2" t="s">
        <v>44</v>
      </c>
      <c r="N14" s="19" t="s">
        <v>45</v>
      </c>
      <c r="O14" s="20" t="s">
        <v>46</v>
      </c>
      <c r="P14" s="21">
        <v>0.15920642423687359</v>
      </c>
      <c r="Q14" s="13"/>
    </row>
    <row r="15" spans="1:17" ht="15.6" thickBot="1" x14ac:dyDescent="0.2">
      <c r="A15" s="34"/>
      <c r="B15" s="35" t="s">
        <v>47</v>
      </c>
      <c r="C15" s="16"/>
      <c r="D15" s="16"/>
      <c r="E15" s="16"/>
      <c r="F15" s="16"/>
      <c r="G15" s="17">
        <v>0</v>
      </c>
      <c r="H15" s="17">
        <v>0</v>
      </c>
      <c r="I15" s="17">
        <v>0</v>
      </c>
      <c r="J15" s="18">
        <f t="shared" si="0"/>
        <v>0</v>
      </c>
      <c r="K15" s="43"/>
      <c r="M15" s="2" t="s">
        <v>48</v>
      </c>
      <c r="N15" s="44"/>
      <c r="O15" s="20" t="s">
        <v>49</v>
      </c>
      <c r="P15" s="21">
        <v>0.16308641926227452</v>
      </c>
      <c r="Q15" s="13"/>
    </row>
    <row r="16" spans="1:17" ht="14.4" customHeight="1" thickTop="1" thickBot="1" x14ac:dyDescent="0.2">
      <c r="A16" s="45" t="s">
        <v>50</v>
      </c>
      <c r="B16" s="46"/>
      <c r="C16" s="47">
        <f>SUM(C10:C15)</f>
        <v>0</v>
      </c>
      <c r="D16" s="47">
        <f t="shared" ref="D16:J16" si="1">SUM(D10:D15)</f>
        <v>0</v>
      </c>
      <c r="E16" s="47">
        <f t="shared" si="1"/>
        <v>0</v>
      </c>
      <c r="F16" s="47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3"/>
      <c r="O16" s="20" t="s">
        <v>51</v>
      </c>
      <c r="P16" s="49">
        <v>0.159</v>
      </c>
    </row>
    <row r="17" spans="1:14" ht="15.6" thickTop="1" x14ac:dyDescent="0.2">
      <c r="A17" s="50" t="s">
        <v>52</v>
      </c>
      <c r="B17" s="38" t="s">
        <v>53</v>
      </c>
      <c r="C17" s="39"/>
      <c r="D17" s="39"/>
      <c r="E17" s="41">
        <v>0</v>
      </c>
      <c r="F17" s="39"/>
      <c r="G17" s="40">
        <v>0</v>
      </c>
      <c r="H17" s="40">
        <v>0</v>
      </c>
      <c r="I17" s="40">
        <v>0</v>
      </c>
      <c r="J17" s="41">
        <f t="shared" si="0"/>
        <v>0</v>
      </c>
      <c r="K17" s="43"/>
      <c r="M17" s="51" t="s">
        <v>54</v>
      </c>
    </row>
    <row r="18" spans="1:14" x14ac:dyDescent="0.15">
      <c r="A18" s="38"/>
      <c r="B18" s="38" t="s">
        <v>55</v>
      </c>
      <c r="C18" s="39"/>
      <c r="D18" s="39"/>
      <c r="E18" s="39"/>
      <c r="F18" s="39"/>
      <c r="G18" s="40">
        <v>0</v>
      </c>
      <c r="H18" s="40">
        <v>0</v>
      </c>
      <c r="I18" s="40">
        <v>0</v>
      </c>
      <c r="J18" s="41">
        <f t="shared" si="0"/>
        <v>0</v>
      </c>
      <c r="K18" s="43"/>
      <c r="M18" s="52"/>
      <c r="N18" s="53" t="s">
        <v>56</v>
      </c>
    </row>
    <row r="19" spans="1:14" x14ac:dyDescent="0.15">
      <c r="A19" s="38"/>
      <c r="B19" s="38" t="s">
        <v>57</v>
      </c>
      <c r="C19" s="39"/>
      <c r="D19" s="39"/>
      <c r="E19" s="39"/>
      <c r="F19" s="39"/>
      <c r="G19" s="40">
        <v>0</v>
      </c>
      <c r="H19" s="40">
        <v>0</v>
      </c>
      <c r="I19" s="40">
        <v>0</v>
      </c>
      <c r="J19" s="41">
        <f t="shared" si="0"/>
        <v>0</v>
      </c>
      <c r="K19" s="43"/>
      <c r="L19" s="54"/>
      <c r="M19" s="52"/>
      <c r="N19" s="20" t="s">
        <v>22</v>
      </c>
    </row>
    <row r="20" spans="1:14" x14ac:dyDescent="0.15">
      <c r="A20" s="38"/>
      <c r="B20" s="38" t="s">
        <v>58</v>
      </c>
      <c r="C20" s="39"/>
      <c r="D20" s="39"/>
      <c r="E20" s="41">
        <v>0</v>
      </c>
      <c r="F20" s="39"/>
      <c r="G20" s="40">
        <v>0</v>
      </c>
      <c r="H20" s="40">
        <v>0</v>
      </c>
      <c r="I20" s="40">
        <v>0</v>
      </c>
      <c r="J20" s="41">
        <f t="shared" si="0"/>
        <v>0</v>
      </c>
      <c r="K20" s="43"/>
      <c r="L20" s="54"/>
      <c r="M20" s="52" t="s">
        <v>59</v>
      </c>
      <c r="N20" s="20" t="s">
        <v>25</v>
      </c>
    </row>
    <row r="21" spans="1:14" x14ac:dyDescent="0.15">
      <c r="A21" s="38"/>
      <c r="B21" s="38" t="s">
        <v>60</v>
      </c>
      <c r="C21" s="39"/>
      <c r="D21" s="39"/>
      <c r="E21" s="39"/>
      <c r="F21" s="39"/>
      <c r="G21" s="40">
        <v>0</v>
      </c>
      <c r="H21" s="40">
        <v>0</v>
      </c>
      <c r="I21" s="40">
        <v>0</v>
      </c>
      <c r="J21" s="41">
        <f t="shared" si="0"/>
        <v>0</v>
      </c>
      <c r="K21" s="5"/>
      <c r="L21" s="54"/>
      <c r="M21" s="52"/>
      <c r="N21" s="20" t="s">
        <v>61</v>
      </c>
    </row>
    <row r="22" spans="1:14" x14ac:dyDescent="0.15">
      <c r="A22" s="38"/>
      <c r="B22" s="55" t="s">
        <v>62</v>
      </c>
      <c r="C22" s="39"/>
      <c r="D22" s="39"/>
      <c r="E22" s="39"/>
      <c r="F22" s="39"/>
      <c r="G22" s="40">
        <v>0</v>
      </c>
      <c r="H22" s="40">
        <v>0</v>
      </c>
      <c r="I22" s="40">
        <v>0</v>
      </c>
      <c r="J22" s="41">
        <f t="shared" si="0"/>
        <v>0</v>
      </c>
      <c r="K22" s="5"/>
      <c r="L22" s="54"/>
      <c r="M22" s="52"/>
      <c r="N22" s="20" t="s">
        <v>29</v>
      </c>
    </row>
    <row r="23" spans="1:14" x14ac:dyDescent="0.15">
      <c r="A23" s="38"/>
      <c r="B23" s="38" t="s">
        <v>63</v>
      </c>
      <c r="C23" s="39"/>
      <c r="D23" s="39"/>
      <c r="E23" s="39"/>
      <c r="F23" s="39"/>
      <c r="G23" s="40">
        <v>0</v>
      </c>
      <c r="H23" s="40">
        <v>0</v>
      </c>
      <c r="I23" s="40">
        <v>0</v>
      </c>
      <c r="J23" s="41">
        <f t="shared" si="0"/>
        <v>0</v>
      </c>
      <c r="K23" s="5"/>
      <c r="L23" s="54"/>
      <c r="M23" s="52"/>
      <c r="N23" s="20" t="s">
        <v>37</v>
      </c>
    </row>
    <row r="24" spans="1:14" x14ac:dyDescent="0.15">
      <c r="A24" s="38"/>
      <c r="B24" s="38" t="s">
        <v>64</v>
      </c>
      <c r="C24" s="39"/>
      <c r="D24" s="39"/>
      <c r="E24" s="39"/>
      <c r="F24" s="39"/>
      <c r="G24" s="40">
        <v>0</v>
      </c>
      <c r="H24" s="40">
        <v>0</v>
      </c>
      <c r="I24" s="40">
        <v>0</v>
      </c>
      <c r="J24" s="41">
        <f t="shared" si="0"/>
        <v>0</v>
      </c>
      <c r="K24" s="5"/>
      <c r="M24" s="52"/>
      <c r="N24" s="20" t="s">
        <v>46</v>
      </c>
    </row>
    <row r="25" spans="1:14" x14ac:dyDescent="0.15">
      <c r="A25" s="38"/>
      <c r="B25" s="55" t="s">
        <v>65</v>
      </c>
      <c r="C25" s="39"/>
      <c r="D25" s="39"/>
      <c r="E25" s="41">
        <v>0</v>
      </c>
      <c r="F25" s="39"/>
      <c r="G25" s="41">
        <f>SUM(G17:G20)*$K$25</f>
        <v>0</v>
      </c>
      <c r="H25" s="41">
        <f>SUM(H17:H20)*$K$25</f>
        <v>0</v>
      </c>
      <c r="I25" s="41">
        <f>SUM(I17:I20)*$K$25</f>
        <v>0</v>
      </c>
      <c r="J25" s="41">
        <f t="shared" si="0"/>
        <v>0</v>
      </c>
      <c r="K25" s="42">
        <v>0.153</v>
      </c>
      <c r="L25" s="56"/>
      <c r="N25" s="20" t="s">
        <v>66</v>
      </c>
    </row>
    <row r="26" spans="1:14" ht="17.399999999999999" customHeight="1" x14ac:dyDescent="0.15">
      <c r="A26" s="38"/>
      <c r="B26" s="55" t="s">
        <v>67</v>
      </c>
      <c r="C26" s="39"/>
      <c r="D26" s="39"/>
      <c r="E26" s="41">
        <v>0</v>
      </c>
      <c r="F26" s="39"/>
      <c r="G26" s="41">
        <f>G17*$K$26</f>
        <v>0</v>
      </c>
      <c r="H26" s="41">
        <f>H17*$K$26</f>
        <v>0</v>
      </c>
      <c r="I26" s="41">
        <f>I17*$K$26</f>
        <v>0</v>
      </c>
      <c r="J26" s="41">
        <f t="shared" si="0"/>
        <v>0</v>
      </c>
      <c r="K26" s="57">
        <v>0.33300000000000002</v>
      </c>
      <c r="L26" s="56"/>
      <c r="N26" s="20" t="s">
        <v>49</v>
      </c>
    </row>
    <row r="27" spans="1:14" ht="15.6" thickBot="1" x14ac:dyDescent="0.2">
      <c r="A27" s="58"/>
      <c r="B27" s="59" t="s">
        <v>68</v>
      </c>
      <c r="C27" s="60"/>
      <c r="D27" s="60"/>
      <c r="E27" s="60"/>
      <c r="F27" s="60"/>
      <c r="G27" s="61">
        <f>G26*$K$27</f>
        <v>0</v>
      </c>
      <c r="H27" s="61">
        <f>H26*$K$27</f>
        <v>0</v>
      </c>
      <c r="I27" s="61">
        <f>I26*$K$27</f>
        <v>0</v>
      </c>
      <c r="J27" s="61">
        <f t="shared" si="0"/>
        <v>0</v>
      </c>
      <c r="K27" s="42">
        <v>0.153</v>
      </c>
      <c r="L27" s="56"/>
      <c r="N27" s="20" t="s">
        <v>32</v>
      </c>
    </row>
    <row r="28" spans="1:14" ht="15" customHeight="1" thickTop="1" thickBot="1" x14ac:dyDescent="0.2">
      <c r="A28" s="62" t="s">
        <v>50</v>
      </c>
      <c r="B28" s="46"/>
      <c r="C28" s="47">
        <f>SUM(C17:C27)</f>
        <v>0</v>
      </c>
      <c r="D28" s="47">
        <f t="shared" ref="D28:J28" si="2">SUM(D17:D27)</f>
        <v>0</v>
      </c>
      <c r="E28" s="47">
        <f t="shared" si="2"/>
        <v>0</v>
      </c>
      <c r="F28" s="47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N28" s="20" t="s">
        <v>51</v>
      </c>
    </row>
    <row r="29" spans="1:14" ht="15.6" thickTop="1" x14ac:dyDescent="0.2">
      <c r="A29" s="63" t="s">
        <v>69</v>
      </c>
      <c r="B29" s="64" t="s">
        <v>70</v>
      </c>
      <c r="C29" s="40">
        <v>0</v>
      </c>
      <c r="D29" s="31">
        <v>0</v>
      </c>
      <c r="E29" s="31">
        <v>0</v>
      </c>
      <c r="F29" s="31">
        <v>0</v>
      </c>
      <c r="G29" s="30"/>
      <c r="H29" s="31">
        <v>0</v>
      </c>
      <c r="I29" s="31">
        <v>0</v>
      </c>
      <c r="J29" s="32">
        <f t="shared" si="0"/>
        <v>0</v>
      </c>
    </row>
    <row r="30" spans="1:14" x14ac:dyDescent="0.2">
      <c r="A30" s="65" t="s">
        <v>71</v>
      </c>
      <c r="B30" s="38" t="s">
        <v>72</v>
      </c>
      <c r="C30" s="40">
        <v>0</v>
      </c>
      <c r="D30" s="40">
        <v>0</v>
      </c>
      <c r="E30" s="40">
        <v>0</v>
      </c>
      <c r="F30" s="40">
        <v>0</v>
      </c>
      <c r="G30" s="39"/>
      <c r="H30" s="40">
        <v>0</v>
      </c>
      <c r="I30" s="40">
        <v>0</v>
      </c>
      <c r="J30" s="41">
        <f t="shared" si="0"/>
        <v>0</v>
      </c>
    </row>
    <row r="31" spans="1:14" x14ac:dyDescent="0.2">
      <c r="A31" s="38"/>
      <c r="B31" s="38" t="s">
        <v>73</v>
      </c>
      <c r="C31" s="40">
        <v>0</v>
      </c>
      <c r="D31" s="40">
        <v>0</v>
      </c>
      <c r="E31" s="40">
        <v>0</v>
      </c>
      <c r="F31" s="40">
        <v>0</v>
      </c>
      <c r="G31" s="39"/>
      <c r="H31" s="40">
        <v>0</v>
      </c>
      <c r="I31" s="40">
        <v>0</v>
      </c>
      <c r="J31" s="41">
        <f t="shared" si="0"/>
        <v>0</v>
      </c>
    </row>
    <row r="32" spans="1:14" x14ac:dyDescent="0.2">
      <c r="A32" s="38"/>
      <c r="B32" s="38" t="s">
        <v>74</v>
      </c>
      <c r="C32" s="40">
        <v>0</v>
      </c>
      <c r="D32" s="40">
        <v>0</v>
      </c>
      <c r="E32" s="40">
        <v>0</v>
      </c>
      <c r="F32" s="40">
        <v>0</v>
      </c>
      <c r="G32" s="39"/>
      <c r="H32" s="40">
        <v>0</v>
      </c>
      <c r="I32" s="40">
        <v>0</v>
      </c>
      <c r="J32" s="41">
        <f t="shared" si="0"/>
        <v>0</v>
      </c>
    </row>
    <row r="33" spans="1:10" x14ac:dyDescent="0.2">
      <c r="A33" s="38"/>
      <c r="B33" s="38" t="s">
        <v>75</v>
      </c>
      <c r="C33" s="40">
        <v>0</v>
      </c>
      <c r="D33" s="40">
        <v>0</v>
      </c>
      <c r="E33" s="40">
        <v>0</v>
      </c>
      <c r="F33" s="40">
        <v>0</v>
      </c>
      <c r="G33" s="39"/>
      <c r="H33" s="40">
        <v>0</v>
      </c>
      <c r="I33" s="40">
        <v>0</v>
      </c>
      <c r="J33" s="41">
        <f t="shared" si="0"/>
        <v>0</v>
      </c>
    </row>
    <row r="34" spans="1:10" x14ac:dyDescent="0.2">
      <c r="A34" s="38"/>
      <c r="B34" s="38" t="s">
        <v>76</v>
      </c>
      <c r="C34" s="40">
        <v>0</v>
      </c>
      <c r="D34" s="40">
        <v>0</v>
      </c>
      <c r="E34" s="40">
        <v>0</v>
      </c>
      <c r="F34" s="40">
        <v>0</v>
      </c>
      <c r="G34" s="39"/>
      <c r="H34" s="40">
        <v>0</v>
      </c>
      <c r="I34" s="40">
        <v>0</v>
      </c>
      <c r="J34" s="41">
        <f t="shared" si="0"/>
        <v>0</v>
      </c>
    </row>
    <row r="35" spans="1:10" x14ac:dyDescent="0.2">
      <c r="A35" s="38"/>
      <c r="B35" s="38" t="s">
        <v>77</v>
      </c>
      <c r="C35" s="40">
        <v>0</v>
      </c>
      <c r="D35" s="40">
        <v>0</v>
      </c>
      <c r="E35" s="40">
        <v>0</v>
      </c>
      <c r="F35" s="40">
        <v>0</v>
      </c>
      <c r="G35" s="39"/>
      <c r="H35" s="40">
        <v>0</v>
      </c>
      <c r="I35" s="40">
        <v>0</v>
      </c>
      <c r="J35" s="41">
        <f t="shared" si="0"/>
        <v>0</v>
      </c>
    </row>
    <row r="36" spans="1:10" ht="14.4" customHeight="1" x14ac:dyDescent="0.2">
      <c r="A36" s="38"/>
      <c r="B36" s="38" t="s">
        <v>78</v>
      </c>
      <c r="C36" s="40">
        <v>0</v>
      </c>
      <c r="D36" s="40">
        <v>0</v>
      </c>
      <c r="E36" s="40">
        <v>0</v>
      </c>
      <c r="F36" s="40">
        <v>0</v>
      </c>
      <c r="G36" s="39"/>
      <c r="H36" s="40">
        <v>0</v>
      </c>
      <c r="I36" s="40">
        <v>0</v>
      </c>
      <c r="J36" s="41">
        <f t="shared" si="0"/>
        <v>0</v>
      </c>
    </row>
    <row r="37" spans="1:10" x14ac:dyDescent="0.2">
      <c r="A37" s="38"/>
      <c r="B37" s="38" t="s">
        <v>79</v>
      </c>
      <c r="C37" s="40">
        <v>0</v>
      </c>
      <c r="D37" s="40">
        <v>0</v>
      </c>
      <c r="E37" s="40">
        <v>0</v>
      </c>
      <c r="F37" s="40">
        <v>0</v>
      </c>
      <c r="G37" s="39"/>
      <c r="H37" s="40">
        <v>0</v>
      </c>
      <c r="I37" s="40">
        <v>0</v>
      </c>
      <c r="J37" s="41">
        <f t="shared" si="0"/>
        <v>0</v>
      </c>
    </row>
    <row r="38" spans="1:10" x14ac:dyDescent="0.2">
      <c r="A38" s="38"/>
      <c r="B38" s="38" t="s">
        <v>80</v>
      </c>
      <c r="C38" s="40">
        <v>0</v>
      </c>
      <c r="D38" s="40">
        <v>0</v>
      </c>
      <c r="E38" s="40">
        <v>0</v>
      </c>
      <c r="F38" s="40">
        <v>0</v>
      </c>
      <c r="G38" s="39"/>
      <c r="H38" s="40">
        <v>0</v>
      </c>
      <c r="I38" s="40">
        <v>0</v>
      </c>
      <c r="J38" s="41">
        <f t="shared" si="0"/>
        <v>0</v>
      </c>
    </row>
    <row r="39" spans="1:10" x14ac:dyDescent="0.2">
      <c r="A39" s="38"/>
      <c r="B39" s="38" t="s">
        <v>81</v>
      </c>
      <c r="C39" s="40">
        <v>0</v>
      </c>
      <c r="D39" s="40">
        <v>0</v>
      </c>
      <c r="E39" s="40">
        <v>0</v>
      </c>
      <c r="F39" s="40">
        <v>0</v>
      </c>
      <c r="G39" s="39"/>
      <c r="H39" s="40">
        <v>0</v>
      </c>
      <c r="I39" s="40">
        <v>0</v>
      </c>
      <c r="J39" s="41">
        <f t="shared" si="0"/>
        <v>0</v>
      </c>
    </row>
    <row r="40" spans="1:10" x14ac:dyDescent="0.2">
      <c r="A40" s="38"/>
      <c r="B40" s="38" t="s">
        <v>82</v>
      </c>
      <c r="C40" s="40">
        <v>0</v>
      </c>
      <c r="D40" s="40">
        <v>0</v>
      </c>
      <c r="E40" s="40">
        <v>0</v>
      </c>
      <c r="F40" s="40">
        <v>0</v>
      </c>
      <c r="G40" s="39"/>
      <c r="H40" s="40">
        <v>0</v>
      </c>
      <c r="I40" s="40">
        <v>0</v>
      </c>
      <c r="J40" s="41">
        <f t="shared" si="0"/>
        <v>0</v>
      </c>
    </row>
    <row r="41" spans="1:10" ht="15.6" thickBot="1" x14ac:dyDescent="0.25">
      <c r="A41" s="66"/>
      <c r="B41" s="58" t="s">
        <v>83</v>
      </c>
      <c r="C41" s="61">
        <f>IFERROR(VLOOKUP(($A$3&amp;"-"&amp;$B41&amp;"-"&amp;C$5),[1]マスター!$D$2:$E$384,2,FALSE),0)</f>
        <v>0</v>
      </c>
      <c r="D41" s="61">
        <f>IFERROR(VLOOKUP(($A$3&amp;"-"&amp;$B41&amp;"-"&amp;D$5),[1]マスター!$D$2:$E$384,2,FALSE),0)</f>
        <v>0</v>
      </c>
      <c r="E41" s="61">
        <f>IFERROR(VLOOKUP(($A$3&amp;"-"&amp;$B41&amp;"-"&amp;E$5),[1]マスター!$D$2:$E$384,2,FALSE),0)</f>
        <v>0</v>
      </c>
      <c r="F41" s="61">
        <f>IFERROR(VLOOKUP(($A$3&amp;"-"&amp;$B41&amp;"-"&amp;F$5),[1]マスター!$D$2:$E$384,2,FALSE),0)</f>
        <v>0</v>
      </c>
      <c r="G41" s="60"/>
      <c r="H41" s="61">
        <f>IFERROR(VLOOKUP(($A$3&amp;"-"&amp;$B41&amp;"-"&amp;H$5),[1]マスター!$D$2:$E$384,2,FALSE),0)</f>
        <v>0</v>
      </c>
      <c r="I41" s="61">
        <f>IFERROR(VLOOKUP(($A$3&amp;"-"&amp;$B41&amp;"-"&amp;I$5),[1]マスター!$D$2:$E$384,2,FALSE),0)</f>
        <v>0</v>
      </c>
      <c r="J41" s="61">
        <f t="shared" si="0"/>
        <v>0</v>
      </c>
    </row>
    <row r="42" spans="1:10" ht="16.2" thickTop="1" thickBot="1" x14ac:dyDescent="0.25">
      <c r="A42" s="62" t="s">
        <v>50</v>
      </c>
      <c r="B42" s="67"/>
      <c r="C42" s="48">
        <f>SUM(C29:C41)</f>
        <v>0</v>
      </c>
      <c r="D42" s="48">
        <f>SUM(D29:D41)</f>
        <v>0</v>
      </c>
      <c r="E42" s="48">
        <f>SUM(E29:E41)</f>
        <v>0</v>
      </c>
      <c r="F42" s="48">
        <f>SUM(F29:F41)</f>
        <v>0</v>
      </c>
      <c r="G42" s="47">
        <f t="shared" ref="G42:I42" si="3">SUM(G29:G41)</f>
        <v>0</v>
      </c>
      <c r="H42" s="48">
        <f>SUM(H29:H41)</f>
        <v>0</v>
      </c>
      <c r="I42" s="48">
        <f t="shared" si="3"/>
        <v>0</v>
      </c>
      <c r="J42" s="48">
        <f>SUM(J29:J41)</f>
        <v>0</v>
      </c>
    </row>
    <row r="43" spans="1:10" ht="15.6" thickTop="1" x14ac:dyDescent="0.2">
      <c r="A43" s="68" t="s">
        <v>84</v>
      </c>
      <c r="B43" s="68"/>
      <c r="C43" s="69">
        <f>C6+C7+C8+C9+C16+C28+C42</f>
        <v>0</v>
      </c>
      <c r="D43" s="69">
        <f>D6+D7+D8+D9+D16+D28+D42</f>
        <v>0</v>
      </c>
      <c r="E43" s="69">
        <f>E6+E7+E8+E9+E16+E28+E42</f>
        <v>0</v>
      </c>
      <c r="F43" s="69">
        <f>F6+F7+F8+F9+F16+F28+F42</f>
        <v>0</v>
      </c>
      <c r="G43" s="69">
        <f>G6+G7+G8+G9+G16+G28+G42</f>
        <v>0</v>
      </c>
      <c r="H43" s="69">
        <f>H6-(H7+H8+H9+H16+H28+H42)</f>
        <v>0</v>
      </c>
      <c r="I43" s="69">
        <f>I6-(I7+I8+I9+I16+I28+I42)</f>
        <v>0</v>
      </c>
      <c r="J43" s="70">
        <f>J6-(J7+J8+J9+J16+J28+J42)</f>
        <v>0</v>
      </c>
    </row>
    <row r="44" spans="1:10" x14ac:dyDescent="0.2">
      <c r="C44" s="71"/>
    </row>
  </sheetData>
  <mergeCells count="2">
    <mergeCell ref="M17:M19"/>
    <mergeCell ref="M20:M24"/>
  </mergeCells>
  <phoneticPr fontId="5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作成シート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oguri</dc:creator>
  <cp:lastModifiedBy>oguri</cp:lastModifiedBy>
  <dcterms:created xsi:type="dcterms:W3CDTF">2017-02-06T08:39:39Z</dcterms:created>
  <dcterms:modified xsi:type="dcterms:W3CDTF">2017-02-06T08:44:54Z</dcterms:modified>
</cp:coreProperties>
</file>