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21096" windowHeight="8532" activeTab="2"/>
  </bookViews>
  <sheets>
    <sheet name="入力シート" sheetId="4" r:id="rId1"/>
    <sheet name="入力例" sheetId="2" r:id="rId2"/>
    <sheet name="減価率" sheetId="6" r:id="rId3"/>
  </sheets>
  <calcPr calcId="145621"/>
</workbook>
</file>

<file path=xl/calcChain.xml><?xml version="1.0" encoding="utf-8"?>
<calcChain xmlns="http://schemas.openxmlformats.org/spreadsheetml/2006/main">
  <c r="H4" i="4" l="1"/>
  <c r="H6" i="4" l="1"/>
  <c r="H5" i="4"/>
  <c r="C2" i="4"/>
  <c r="B2" i="4"/>
  <c r="B2" i="2"/>
  <c r="C2" i="2"/>
  <c r="C3" i="4" l="1"/>
  <c r="B4" i="4" s="1"/>
  <c r="D2" i="4"/>
  <c r="B3" i="4"/>
  <c r="C4" i="4" l="1"/>
  <c r="C5" i="4" s="1"/>
  <c r="D3" i="4"/>
  <c r="D4" i="4" l="1"/>
  <c r="B5" i="4"/>
  <c r="D5" i="4"/>
  <c r="C6" i="4"/>
  <c r="B6" i="4"/>
  <c r="D6" i="4" l="1"/>
  <c r="C7" i="4"/>
  <c r="B7" i="4"/>
  <c r="B8" i="4" l="1"/>
  <c r="D7" i="4"/>
  <c r="C8" i="4"/>
  <c r="C9" i="4" l="1"/>
  <c r="B9" i="4"/>
  <c r="D8" i="4"/>
  <c r="C10" i="4" l="1"/>
  <c r="B10" i="4"/>
  <c r="D9" i="4"/>
  <c r="D10" i="4" l="1"/>
  <c r="C11" i="4"/>
  <c r="B11" i="4"/>
  <c r="B12" i="4" l="1"/>
  <c r="D11" i="4"/>
  <c r="C12" i="4"/>
  <c r="C13" i="4" l="1"/>
  <c r="B13" i="4"/>
  <c r="D12" i="4"/>
  <c r="C14" i="4" l="1"/>
  <c r="D14" i="4" s="1"/>
  <c r="B14" i="4"/>
  <c r="D13" i="4"/>
  <c r="H4" i="2" l="1"/>
  <c r="D2" i="2"/>
  <c r="H5" i="2"/>
  <c r="B3" i="2" l="1"/>
  <c r="C3" i="2"/>
  <c r="B4" i="2" l="1"/>
  <c r="C4" i="2"/>
  <c r="D3" i="2"/>
  <c r="B5" i="2" l="1"/>
  <c r="C5" i="2"/>
  <c r="D4" i="2"/>
  <c r="C6" i="2" l="1"/>
  <c r="B6" i="2"/>
  <c r="D5" i="2"/>
  <c r="C7" i="2" l="1"/>
  <c r="B7" i="2"/>
  <c r="D6" i="2"/>
  <c r="C8" i="2" l="1"/>
  <c r="B8" i="2"/>
  <c r="D7" i="2"/>
  <c r="C9" i="2" l="1"/>
  <c r="B9" i="2"/>
  <c r="D8" i="2"/>
  <c r="C10" i="2" l="1"/>
  <c r="B10" i="2"/>
  <c r="D9" i="2"/>
  <c r="B11" i="2" l="1"/>
  <c r="C11" i="2"/>
  <c r="D10" i="2"/>
  <c r="C12" i="2" l="1"/>
  <c r="B12" i="2"/>
  <c r="D11" i="2"/>
  <c r="D12" i="2" l="1"/>
  <c r="B13" i="2"/>
  <c r="C13" i="2"/>
  <c r="C14" i="2" l="1"/>
  <c r="D14" i="2" s="1"/>
  <c r="B14" i="2"/>
  <c r="D13" i="2"/>
</calcChain>
</file>

<file path=xl/sharedStrings.xml><?xml version="1.0" encoding="utf-8"?>
<sst xmlns="http://schemas.openxmlformats.org/spreadsheetml/2006/main" count="44" uniqueCount="25">
  <si>
    <t>課税標準額</t>
    <rPh sb="0" eb="2">
      <t>カゼイ</t>
    </rPh>
    <rPh sb="2" eb="4">
      <t>ヒョウジュン</t>
    </rPh>
    <rPh sb="4" eb="5">
      <t>ガク</t>
    </rPh>
    <phoneticPr fontId="2"/>
  </si>
  <si>
    <t>税率</t>
    <rPh sb="0" eb="2">
      <t>ゼイリツ</t>
    </rPh>
    <phoneticPr fontId="2"/>
  </si>
  <si>
    <t>固定資産税額</t>
    <rPh sb="0" eb="2">
      <t>コテイ</t>
    </rPh>
    <rPh sb="2" eb="4">
      <t>シサン</t>
    </rPh>
    <rPh sb="4" eb="5">
      <t>ゼイ</t>
    </rPh>
    <rPh sb="5" eb="6">
      <t>ガク</t>
    </rPh>
    <phoneticPr fontId="2"/>
  </si>
  <si>
    <t>減価率</t>
    <rPh sb="0" eb="2">
      <t>ゲンカ</t>
    </rPh>
    <rPh sb="2" eb="3">
      <t>リツ</t>
    </rPh>
    <phoneticPr fontId="2"/>
  </si>
  <si>
    <t>最低課税標準額</t>
    <rPh sb="0" eb="2">
      <t>サイテイ</t>
    </rPh>
    <rPh sb="2" eb="4">
      <t>カゼイ</t>
    </rPh>
    <rPh sb="4" eb="6">
      <t>ヒョウジュン</t>
    </rPh>
    <rPh sb="6" eb="7">
      <t>ガク</t>
    </rPh>
    <phoneticPr fontId="2"/>
  </si>
  <si>
    <t>年目</t>
    <rPh sb="0" eb="1">
      <t>ネン</t>
    </rPh>
    <rPh sb="1" eb="2">
      <t>メ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</si>
  <si>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</si>
  <si>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</si>
  <si>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備考</t>
    <rPh sb="0" eb="2">
      <t>ビコウ</t>
    </rPh>
    <phoneticPr fontId="2"/>
  </si>
  <si>
    <t>取得価額</t>
    <rPh sb="0" eb="2">
      <t>シュトク</t>
    </rPh>
    <rPh sb="2" eb="4">
      <t>カガク</t>
    </rPh>
    <phoneticPr fontId="2"/>
  </si>
  <si>
    <t>※1減価残存率表より確認</t>
    <rPh sb="2" eb="4">
      <t>ゲンカ</t>
    </rPh>
    <rPh sb="4" eb="7">
      <t>ザンゾンリツ</t>
    </rPh>
    <rPh sb="7" eb="8">
      <t>ヒョウ</t>
    </rPh>
    <rPh sb="10" eb="12">
      <t>カクニン</t>
    </rPh>
    <phoneticPr fontId="2"/>
  </si>
  <si>
    <t>将来変わる可能性有？</t>
    <rPh sb="0" eb="2">
      <t>ショウライ</t>
    </rPh>
    <rPh sb="2" eb="3">
      <t>カ</t>
    </rPh>
    <rPh sb="5" eb="8">
      <t>カノウセイ</t>
    </rPh>
    <rPh sb="8" eb="9">
      <t>アリ</t>
    </rPh>
    <phoneticPr fontId="2"/>
  </si>
  <si>
    <t>取得価額の５％</t>
    <rPh sb="0" eb="2">
      <t>シュトク</t>
    </rPh>
    <rPh sb="2" eb="4">
      <t>カガク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</si>
  <si>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</si>
  <si>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</si>
  <si>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</si>
  <si>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</si>
  <si>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取得価額/前年度評価額</t>
    <rPh sb="0" eb="2">
      <t>シュトク</t>
    </rPh>
    <rPh sb="2" eb="4">
      <t>カガク</t>
    </rPh>
    <rPh sb="5" eb="7">
      <t>ゼンネン</t>
    </rPh>
    <rPh sb="7" eb="8">
      <t>ド</t>
    </rPh>
    <rPh sb="8" eb="11">
      <t>ヒョウカガク</t>
    </rPh>
    <phoneticPr fontId="2"/>
  </si>
  <si>
    <t>対応年数</t>
    <rPh sb="0" eb="2">
      <t>タイオウ</t>
    </rPh>
    <rPh sb="2" eb="4">
      <t>ネンスウ</t>
    </rPh>
    <phoneticPr fontId="2"/>
  </si>
  <si>
    <t>使い方</t>
    <rPh sb="0" eb="1">
      <t>ツカ</t>
    </rPh>
    <rPh sb="2" eb="3">
      <t>カタ</t>
    </rPh>
    <phoneticPr fontId="2"/>
  </si>
  <si>
    <t>①</t>
    <phoneticPr fontId="2"/>
  </si>
  <si>
    <t>②</t>
    <phoneticPr fontId="2"/>
  </si>
  <si>
    <t>減価残存率表を見て減価率を入力する</t>
    <rPh sb="0" eb="2">
      <t>ゲンカ</t>
    </rPh>
    <rPh sb="2" eb="4">
      <t>ザンゾン</t>
    </rPh>
    <rPh sb="4" eb="5">
      <t>リツ</t>
    </rPh>
    <rPh sb="5" eb="6">
      <t>ヒョウ</t>
    </rPh>
    <rPh sb="7" eb="8">
      <t>ミ</t>
    </rPh>
    <rPh sb="9" eb="11">
      <t>ゲンカ</t>
    </rPh>
    <rPh sb="11" eb="12">
      <t>リツ</t>
    </rPh>
    <rPh sb="13" eb="15">
      <t>ニュウリョク</t>
    </rPh>
    <phoneticPr fontId="2"/>
  </si>
  <si>
    <t>取得価額に取得価額を入力する</t>
    <rPh sb="0" eb="2">
      <t>シュトク</t>
    </rPh>
    <rPh sb="2" eb="4">
      <t>カガク</t>
    </rPh>
    <rPh sb="5" eb="7">
      <t>シュトク</t>
    </rPh>
    <rPh sb="7" eb="9">
      <t>カガク</t>
    </rPh>
    <rPh sb="10" eb="12">
      <t>ニュウリョク</t>
    </rPh>
    <phoneticPr fontId="2"/>
  </si>
  <si>
    <t>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</si>
</sst>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"/>
    <numFmt numFmtId="182" formatCode="##"/>
    <numFmt numFmtId="183" formatCode="0.000"/>
  </numFmts>
  <fonts count="5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3" fontId="0" fillId="0" borderId="0" xfId="0" applyNumberFormat="1">
      <alignment vertical="center"/>
    </xf>
    <xf numFmtId="38" fontId="0" fillId="0" borderId="1" xfId="1" applyFont="1" applyBorder="1">
      <alignment vertical="center"/>
    </xf>
    <xf numFmtId="0" fontId="0" fillId="0" borderId="0" xfId="0" applyFill="1" applyBorder="1">
      <alignment vertical="center"/>
    </xf>
    <xf numFmtId="38" fontId="0" fillId="0" borderId="0" xfId="0" applyNumberFormat="1">
      <alignment vertical="center"/>
    </xf>
    <xf numFmtId="182" fontId="0" fillId="0" borderId="0" xfId="0" applyNumberFormat="1">
      <alignment vertical="center"/>
    </xf>
    <xf numFmtId="182" fontId="0" fillId="0" borderId="1" xfId="0" applyNumberFormat="1" applyBorder="1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3" fontId="0" fillId="2" borderId="2" xfId="0" applyNumberFormat="1" applyFill="1" applyBorder="1">
      <alignment vertical="center"/>
    </xf>
    <xf numFmtId="3" fontId="0" fillId="0" borderId="2" xfId="0" applyNumberFormat="1" applyFill="1" applyBorder="1">
      <alignment vertical="center"/>
    </xf>
    <xf numFmtId="183" fontId="0" fillId="0" borderId="0" xfId="0" applyNumberFormat="1">
      <alignment vertical="center"/>
    </xf>
    <xf numFmtId="176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</cellXfs>
  <cellStyles count="16">
    <cellStyle name="パーセント 2" xfId="2"/>
    <cellStyle name="パーセント 3" xfId="3"/>
    <cellStyle name="桁区切り" xfId="1" builtinId="6"/>
    <cellStyle name="桁区切り 10" xfId="4"/>
    <cellStyle name="桁区切り 11" xfId="5"/>
    <cellStyle name="桁区切り 2" xfId="6"/>
    <cellStyle name="桁区切り 3" xfId="7"/>
    <cellStyle name="桁区切り 4" xfId="8"/>
    <cellStyle name="桁区切り 5" xfId="9"/>
    <cellStyle name="桁区切り 6" xfId="10"/>
    <cellStyle name="桁区切り 7" xfId="11"/>
    <cellStyle name="桁区切り 8" xfId="12"/>
    <cellStyle name="桁区切り 9" xfId="13"/>
    <cellStyle name="標準" xfId="0" builtinId="0"/>
    <cellStyle name="標準 2" xfId="14"/>
    <cellStyle name="標準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B24" sqref="B24"/>
    </sheetView>
  </sheetViews>
  <sheetFormatPr defaultRowHeight="15" x14ac:dyDescent="0.45"/>
  <cols>
    <col min="1" max="1" width="4.88671875" bestFit="1" customWidth="1"/>
    <col min="2" max="2" width="19.88671875" bestFit="1" customWidth="1"/>
    <col min="3" max="3" width="10.88671875" customWidth="1"/>
    <col min="4" max="4" width="11.6640625" bestFit="1" customWidth="1"/>
    <col min="5" max="6" width="3.44140625" customWidth="1"/>
    <col min="7" max="7" width="13.5546875" bestFit="1" customWidth="1"/>
    <col min="8" max="8" width="9.6640625" bestFit="1" customWidth="1"/>
    <col min="9" max="9" width="19" bestFit="1" customWidth="1"/>
  </cols>
  <sheetData>
    <row r="1" spans="1:9" x14ac:dyDescent="0.45">
      <c r="A1" s="5" t="s">
        <v>5</v>
      </c>
      <c r="B1" s="5" t="s">
        <v>17</v>
      </c>
      <c r="C1" s="1" t="s">
        <v>0</v>
      </c>
      <c r="D1" t="s">
        <v>2</v>
      </c>
      <c r="F1" s="7"/>
      <c r="G1" s="7" t="s">
        <v>6</v>
      </c>
      <c r="H1" s="7" t="s">
        <v>7</v>
      </c>
      <c r="I1" s="14" t="s">
        <v>8</v>
      </c>
    </row>
    <row r="2" spans="1:9" x14ac:dyDescent="0.45">
      <c r="A2" s="6">
        <v>1</v>
      </c>
      <c r="B2" s="2">
        <f>H2</f>
        <v>0</v>
      </c>
      <c r="C2" s="2" t="e">
        <f>ROUNDDOWN(H2*(1-$H$4*1/2),-3)</f>
        <v>#N/A</v>
      </c>
      <c r="D2" s="2" t="e">
        <f>ROUND(C2*$H$5,-2)</f>
        <v>#N/A</v>
      </c>
      <c r="F2" s="7" t="s">
        <v>13</v>
      </c>
      <c r="G2" s="7" t="s">
        <v>9</v>
      </c>
      <c r="H2" s="10"/>
      <c r="I2" s="7"/>
    </row>
    <row r="3" spans="1:9" x14ac:dyDescent="0.45">
      <c r="A3" s="6">
        <v>2</v>
      </c>
      <c r="B3" s="2" t="e">
        <f>IF(C2&lt;$H$6,$H$6,C2)</f>
        <v>#N/A</v>
      </c>
      <c r="C3" s="2" t="e">
        <f>ROUNDDOWN(IF(C2&lt;$H$6,$H$6,C2)*(1-$H$4),-3)</f>
        <v>#N/A</v>
      </c>
      <c r="D3" s="2" t="e">
        <f>ROUND(C3*$H$5,-2)</f>
        <v>#N/A</v>
      </c>
      <c r="F3" s="7" t="s">
        <v>14</v>
      </c>
      <c r="G3" s="7" t="s">
        <v>18</v>
      </c>
      <c r="H3" s="10"/>
      <c r="I3" s="7"/>
    </row>
    <row r="4" spans="1:9" x14ac:dyDescent="0.45">
      <c r="A4" s="6">
        <v>3</v>
      </c>
      <c r="B4" s="2" t="e">
        <f t="shared" ref="B4:B14" si="0">IF(C3&lt;$H$6,$H$6,C3)</f>
        <v>#N/A</v>
      </c>
      <c r="C4" s="2" t="e">
        <f t="shared" ref="C4:C11" si="1">ROUNDDOWN(IF(C3&lt;$H$6,$H$6,C3)*(1-$H$4),-3)</f>
        <v>#N/A</v>
      </c>
      <c r="D4" s="2" t="e">
        <f>ROUND(C4*$H$5,-2)</f>
        <v>#N/A</v>
      </c>
      <c r="F4" s="7" t="s">
        <v>15</v>
      </c>
      <c r="G4" s="7" t="s">
        <v>3</v>
      </c>
      <c r="H4" s="13" t="e">
        <f>VLOOKUP(H3,減価率!$A$2:$B$30,2,FALSE)</f>
        <v>#N/A</v>
      </c>
      <c r="I4" s="7"/>
    </row>
    <row r="5" spans="1:9" x14ac:dyDescent="0.45">
      <c r="A5" s="6">
        <v>4</v>
      </c>
      <c r="B5" s="2" t="e">
        <f t="shared" si="0"/>
        <v>#N/A</v>
      </c>
      <c r="C5" s="2" t="e">
        <f t="shared" si="1"/>
        <v>#N/A</v>
      </c>
      <c r="D5" s="2" t="e">
        <f>ROUND(C5*$H$5,-2)</f>
        <v>#N/A</v>
      </c>
      <c r="F5" s="7" t="s">
        <v>16</v>
      </c>
      <c r="G5" s="7" t="s">
        <v>1</v>
      </c>
      <c r="H5" s="9">
        <f>1.4/100</f>
        <v>1.3999999999999999E-2</v>
      </c>
      <c r="I5" s="7" t="s">
        <v>11</v>
      </c>
    </row>
    <row r="6" spans="1:9" x14ac:dyDescent="0.45">
      <c r="A6" s="6">
        <v>5</v>
      </c>
      <c r="B6" s="2" t="e">
        <f t="shared" si="0"/>
        <v>#N/A</v>
      </c>
      <c r="C6" s="2" t="e">
        <f t="shared" si="1"/>
        <v>#N/A</v>
      </c>
      <c r="D6" s="2" t="e">
        <f>ROUND(C6*$H$5,-2)</f>
        <v>#N/A</v>
      </c>
      <c r="F6" s="7" t="s">
        <v>24</v>
      </c>
      <c r="G6" s="7" t="s">
        <v>4</v>
      </c>
      <c r="H6" s="8">
        <f>H2*0.05</f>
        <v>0</v>
      </c>
      <c r="I6" s="7" t="s">
        <v>12</v>
      </c>
    </row>
    <row r="7" spans="1:9" x14ac:dyDescent="0.45">
      <c r="A7" s="6">
        <v>6</v>
      </c>
      <c r="B7" s="2" t="e">
        <f t="shared" si="0"/>
        <v>#N/A</v>
      </c>
      <c r="C7" s="2" t="e">
        <f t="shared" si="1"/>
        <v>#N/A</v>
      </c>
      <c r="D7" s="2" t="e">
        <f>ROUND(C7*$H$5,-2)</f>
        <v>#N/A</v>
      </c>
    </row>
    <row r="8" spans="1:9" x14ac:dyDescent="0.45">
      <c r="A8" s="6">
        <v>7</v>
      </c>
      <c r="B8" s="2" t="e">
        <f t="shared" si="0"/>
        <v>#N/A</v>
      </c>
      <c r="C8" s="2" t="e">
        <f t="shared" si="1"/>
        <v>#N/A</v>
      </c>
      <c r="D8" s="2" t="e">
        <f>ROUND(C8*$H$5,-2)</f>
        <v>#N/A</v>
      </c>
      <c r="F8" t="s">
        <v>19</v>
      </c>
    </row>
    <row r="9" spans="1:9" x14ac:dyDescent="0.45">
      <c r="A9" s="6">
        <v>8</v>
      </c>
      <c r="B9" s="2" t="e">
        <f t="shared" si="0"/>
        <v>#N/A</v>
      </c>
      <c r="C9" s="2" t="e">
        <f t="shared" si="1"/>
        <v>#N/A</v>
      </c>
      <c r="D9" s="2" t="e">
        <f>ROUND(C9*$H$5,-2)</f>
        <v>#N/A</v>
      </c>
      <c r="F9" t="s">
        <v>20</v>
      </c>
      <c r="G9" t="s">
        <v>23</v>
      </c>
    </row>
    <row r="10" spans="1:9" x14ac:dyDescent="0.45">
      <c r="A10" s="6">
        <v>9</v>
      </c>
      <c r="B10" s="2" t="e">
        <f t="shared" si="0"/>
        <v>#N/A</v>
      </c>
      <c r="C10" s="2" t="e">
        <f>ROUNDDOWN(IF(C9&lt;$H$6,$H$6,C9)*(1-$H$4),-3)</f>
        <v>#N/A</v>
      </c>
      <c r="D10" s="2" t="e">
        <f>ROUND(C10*$H$5,-2)</f>
        <v>#N/A</v>
      </c>
      <c r="F10" t="s">
        <v>21</v>
      </c>
      <c r="G10" t="s">
        <v>22</v>
      </c>
    </row>
    <row r="11" spans="1:9" x14ac:dyDescent="0.45">
      <c r="A11" s="6">
        <v>10</v>
      </c>
      <c r="B11" s="2" t="e">
        <f t="shared" si="0"/>
        <v>#N/A</v>
      </c>
      <c r="C11" s="2" t="e">
        <f>ROUNDDOWN(IF(C10&lt;$H$6,$H$6,C10)*(1-$H$4),-3)</f>
        <v>#N/A</v>
      </c>
      <c r="D11" s="2" t="e">
        <f>ROUND(C11*$H$5,-2)</f>
        <v>#N/A</v>
      </c>
    </row>
    <row r="12" spans="1:9" x14ac:dyDescent="0.45">
      <c r="A12" s="6">
        <v>11</v>
      </c>
      <c r="B12" s="2" t="e">
        <f t="shared" si="0"/>
        <v>#N/A</v>
      </c>
      <c r="C12" s="2" t="e">
        <f t="shared" ref="C12:C14" si="2">ROUNDDOWN(IF(C11&lt;$H$6,$H$6,C11)*(1-$H$4),-3)</f>
        <v>#N/A</v>
      </c>
      <c r="D12" s="2" t="e">
        <f t="shared" ref="D12:D14" si="3">ROUND(C12*$H$5,-2)</f>
        <v>#N/A</v>
      </c>
    </row>
    <row r="13" spans="1:9" x14ac:dyDescent="0.45">
      <c r="A13" s="6">
        <v>12</v>
      </c>
      <c r="B13" s="2" t="e">
        <f t="shared" si="0"/>
        <v>#N/A</v>
      </c>
      <c r="C13" s="2" t="e">
        <f t="shared" si="2"/>
        <v>#N/A</v>
      </c>
      <c r="D13" s="2" t="e">
        <f t="shared" si="3"/>
        <v>#N/A</v>
      </c>
    </row>
    <row r="14" spans="1:9" x14ac:dyDescent="0.45">
      <c r="A14" s="6">
        <v>13</v>
      </c>
      <c r="B14" s="2" t="e">
        <f t="shared" si="0"/>
        <v>#N/A</v>
      </c>
      <c r="C14" s="2" t="e">
        <f t="shared" si="2"/>
        <v>#N/A</v>
      </c>
      <c r="D14" s="2" t="e">
        <f t="shared" si="3"/>
        <v>#N/A</v>
      </c>
    </row>
    <row r="18" spans="4:4" x14ac:dyDescent="0.45">
      <c r="D18" s="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9" sqref="C19"/>
    </sheetView>
  </sheetViews>
  <sheetFormatPr defaultRowHeight="15" x14ac:dyDescent="0.45"/>
  <cols>
    <col min="1" max="1" width="4.88671875" bestFit="1" customWidth="1"/>
    <col min="2" max="2" width="19.88671875" bestFit="1" customWidth="1"/>
    <col min="3" max="3" width="10.88671875" customWidth="1"/>
    <col min="4" max="4" width="11.6640625" bestFit="1" customWidth="1"/>
    <col min="5" max="6" width="3.44140625" customWidth="1"/>
    <col min="7" max="7" width="13.5546875" bestFit="1" customWidth="1"/>
    <col min="8" max="8" width="9.6640625" bestFit="1" customWidth="1"/>
  </cols>
  <sheetData>
    <row r="1" spans="1:9" x14ac:dyDescent="0.45">
      <c r="A1" s="5" t="s">
        <v>5</v>
      </c>
      <c r="B1" s="5" t="s">
        <v>17</v>
      </c>
      <c r="C1" s="1" t="s">
        <v>0</v>
      </c>
      <c r="D1" t="s">
        <v>2</v>
      </c>
      <c r="F1" s="7"/>
      <c r="G1" s="7" t="s">
        <v>6</v>
      </c>
      <c r="H1" s="7" t="s">
        <v>7</v>
      </c>
      <c r="I1" s="3" t="s">
        <v>8</v>
      </c>
    </row>
    <row r="2" spans="1:9" x14ac:dyDescent="0.45">
      <c r="A2" s="6">
        <v>1</v>
      </c>
      <c r="B2" s="2">
        <f>H2</f>
        <v>3600000</v>
      </c>
      <c r="C2" s="2">
        <f>ROUNDDOWN(H2*(1-$H$3*1/2),-3)</f>
        <v>3025000</v>
      </c>
      <c r="D2" s="2">
        <f>ROUND(C2*$H$4,-2)</f>
        <v>42400</v>
      </c>
      <c r="F2" s="7" t="s">
        <v>13</v>
      </c>
      <c r="G2" s="7" t="s">
        <v>9</v>
      </c>
      <c r="H2" s="11">
        <v>3600000</v>
      </c>
    </row>
    <row r="3" spans="1:9" x14ac:dyDescent="0.45">
      <c r="A3" s="6">
        <v>2</v>
      </c>
      <c r="B3" s="2">
        <f>IF(C2&lt;$H$5,$H$5,C2)</f>
        <v>3025000</v>
      </c>
      <c r="C3" s="2">
        <f>ROUNDDOWN(IF(C2&lt;$H$5,$H$5,C2)*(1-$H$3),-3)</f>
        <v>2060000</v>
      </c>
      <c r="D3" s="2">
        <f>ROUND(C3*$H$4,-2)</f>
        <v>28800</v>
      </c>
      <c r="F3" s="7" t="s">
        <v>14</v>
      </c>
      <c r="G3" s="7" t="s">
        <v>3</v>
      </c>
      <c r="H3" s="9">
        <v>0.31900000000000001</v>
      </c>
      <c r="I3" t="s">
        <v>10</v>
      </c>
    </row>
    <row r="4" spans="1:9" x14ac:dyDescent="0.45">
      <c r="A4" s="6">
        <v>3</v>
      </c>
      <c r="B4" s="2">
        <f t="shared" ref="B4:B14" si="0">IF(C3&lt;$H$5,$H$5,C3)</f>
        <v>2060000</v>
      </c>
      <c r="C4" s="2">
        <f t="shared" ref="C4:C11" si="1">ROUNDDOWN(IF(C3&lt;$H$5,$H$5,C3)*(1-$H$3),-3)</f>
        <v>1402000</v>
      </c>
      <c r="D4" s="2">
        <f>ROUND(C4*$H$4,-2)</f>
        <v>19600</v>
      </c>
      <c r="F4" s="7" t="s">
        <v>15</v>
      </c>
      <c r="G4" s="7" t="s">
        <v>1</v>
      </c>
      <c r="H4" s="9">
        <f>1.4/100</f>
        <v>1.3999999999999999E-2</v>
      </c>
      <c r="I4" t="s">
        <v>11</v>
      </c>
    </row>
    <row r="5" spans="1:9" x14ac:dyDescent="0.45">
      <c r="A5" s="6">
        <v>4</v>
      </c>
      <c r="B5" s="2">
        <f t="shared" si="0"/>
        <v>1402000</v>
      </c>
      <c r="C5" s="2">
        <f t="shared" si="1"/>
        <v>954000</v>
      </c>
      <c r="D5" s="2">
        <f>ROUND(C5*$H$4,-2)</f>
        <v>13400</v>
      </c>
      <c r="F5" s="7" t="s">
        <v>16</v>
      </c>
      <c r="G5" s="7" t="s">
        <v>4</v>
      </c>
      <c r="H5" s="8">
        <f>H2*0.05</f>
        <v>180000</v>
      </c>
      <c r="I5" t="s">
        <v>12</v>
      </c>
    </row>
    <row r="6" spans="1:9" x14ac:dyDescent="0.45">
      <c r="A6" s="6">
        <v>5</v>
      </c>
      <c r="B6" s="2">
        <f t="shared" si="0"/>
        <v>954000</v>
      </c>
      <c r="C6" s="2">
        <f t="shared" si="1"/>
        <v>649000</v>
      </c>
      <c r="D6" s="2">
        <f>ROUND(C6*$H$4,-2)</f>
        <v>9100</v>
      </c>
    </row>
    <row r="7" spans="1:9" x14ac:dyDescent="0.45">
      <c r="A7" s="6">
        <v>6</v>
      </c>
      <c r="B7" s="2">
        <f t="shared" si="0"/>
        <v>649000</v>
      </c>
      <c r="C7" s="2">
        <f t="shared" si="1"/>
        <v>441000</v>
      </c>
      <c r="D7" s="2">
        <f>ROUND(C7*$H$4,-2)</f>
        <v>6200</v>
      </c>
    </row>
    <row r="8" spans="1:9" x14ac:dyDescent="0.45">
      <c r="A8" s="6">
        <v>7</v>
      </c>
      <c r="B8" s="2">
        <f t="shared" si="0"/>
        <v>441000</v>
      </c>
      <c r="C8" s="2">
        <f t="shared" si="1"/>
        <v>300000</v>
      </c>
      <c r="D8" s="2">
        <f>ROUND(C8*$H$4,-2)</f>
        <v>4200</v>
      </c>
    </row>
    <row r="9" spans="1:9" x14ac:dyDescent="0.45">
      <c r="A9" s="6">
        <v>8</v>
      </c>
      <c r="B9" s="2">
        <f t="shared" si="0"/>
        <v>300000</v>
      </c>
      <c r="C9" s="2">
        <f t="shared" si="1"/>
        <v>204000</v>
      </c>
      <c r="D9" s="2">
        <f>ROUND(C9*$H$4,-2)</f>
        <v>2900</v>
      </c>
    </row>
    <row r="10" spans="1:9" x14ac:dyDescent="0.45">
      <c r="A10" s="6">
        <v>9</v>
      </c>
      <c r="B10" s="2">
        <f t="shared" si="0"/>
        <v>204000</v>
      </c>
      <c r="C10" s="2">
        <f>ROUNDDOWN(IF(C9&lt;$H$5,$H$5,C9)*(1-$H$3),-3)</f>
        <v>138000</v>
      </c>
      <c r="D10" s="2">
        <f>ROUND(C10*$H$4,-2)</f>
        <v>1900</v>
      </c>
    </row>
    <row r="11" spans="1:9" x14ac:dyDescent="0.45">
      <c r="A11" s="6">
        <v>10</v>
      </c>
      <c r="B11" s="2">
        <f t="shared" si="0"/>
        <v>180000</v>
      </c>
      <c r="C11" s="2">
        <f>ROUNDDOWN(IF(C10&lt;$H$5,$H$5,C10)*(1-$H$3),-3)</f>
        <v>122000</v>
      </c>
      <c r="D11" s="2">
        <f>ROUND(C11*$H$4,-2)</f>
        <v>1700</v>
      </c>
    </row>
    <row r="12" spans="1:9" x14ac:dyDescent="0.45">
      <c r="A12" s="6">
        <v>11</v>
      </c>
      <c r="B12" s="2">
        <f t="shared" si="0"/>
        <v>180000</v>
      </c>
      <c r="C12" s="2">
        <f t="shared" ref="C12:C14" si="2">ROUNDDOWN(IF(C11&lt;$H$5,$H$5,C11)*(1-$H$3),-3)</f>
        <v>122000</v>
      </c>
      <c r="D12" s="2">
        <f t="shared" ref="D12:D14" si="3">ROUND(C12*$H$4,-2)</f>
        <v>1700</v>
      </c>
    </row>
    <row r="13" spans="1:9" x14ac:dyDescent="0.45">
      <c r="A13" s="6">
        <v>12</v>
      </c>
      <c r="B13" s="2">
        <f t="shared" si="0"/>
        <v>180000</v>
      </c>
      <c r="C13" s="2">
        <f t="shared" si="2"/>
        <v>122000</v>
      </c>
      <c r="D13" s="2">
        <f t="shared" si="3"/>
        <v>1700</v>
      </c>
    </row>
    <row r="14" spans="1:9" x14ac:dyDescent="0.45">
      <c r="A14" s="6">
        <v>13</v>
      </c>
      <c r="B14" s="2">
        <f t="shared" si="0"/>
        <v>180000</v>
      </c>
      <c r="C14" s="2">
        <f t="shared" si="2"/>
        <v>122000</v>
      </c>
      <c r="D14" s="2">
        <f t="shared" si="3"/>
        <v>1700</v>
      </c>
    </row>
    <row r="18" spans="4:4" x14ac:dyDescent="0.45">
      <c r="D18" s="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3" sqref="D3"/>
    </sheetView>
  </sheetViews>
  <sheetFormatPr defaultRowHeight="15" x14ac:dyDescent="0.45"/>
  <sheetData>
    <row r="1" spans="1:2" x14ac:dyDescent="0.45">
      <c r="A1" t="s">
        <v>18</v>
      </c>
      <c r="B1" t="s">
        <v>3</v>
      </c>
    </row>
    <row r="2" spans="1:2" x14ac:dyDescent="0.45">
      <c r="A2">
        <v>2</v>
      </c>
      <c r="B2">
        <v>0.68400000000000005</v>
      </c>
    </row>
    <row r="3" spans="1:2" x14ac:dyDescent="0.45">
      <c r="A3">
        <v>3</v>
      </c>
      <c r="B3">
        <v>0.53600000000000003</v>
      </c>
    </row>
    <row r="4" spans="1:2" x14ac:dyDescent="0.45">
      <c r="A4">
        <v>4</v>
      </c>
      <c r="B4">
        <v>0.438</v>
      </c>
    </row>
    <row r="5" spans="1:2" x14ac:dyDescent="0.45">
      <c r="A5">
        <v>5</v>
      </c>
      <c r="B5">
        <v>0.36899999999999999</v>
      </c>
    </row>
    <row r="6" spans="1:2" x14ac:dyDescent="0.45">
      <c r="A6">
        <v>6</v>
      </c>
      <c r="B6">
        <v>0.31900000000000001</v>
      </c>
    </row>
    <row r="7" spans="1:2" x14ac:dyDescent="0.45">
      <c r="A7">
        <v>7</v>
      </c>
      <c r="B7" s="12">
        <v>0.28000000000000003</v>
      </c>
    </row>
    <row r="8" spans="1:2" x14ac:dyDescent="0.45">
      <c r="A8">
        <v>8</v>
      </c>
      <c r="B8" s="12">
        <v>0.25</v>
      </c>
    </row>
    <row r="9" spans="1:2" x14ac:dyDescent="0.45">
      <c r="A9">
        <v>9</v>
      </c>
      <c r="B9">
        <v>0.22600000000000001</v>
      </c>
    </row>
    <row r="10" spans="1:2" x14ac:dyDescent="0.45">
      <c r="A10">
        <v>10</v>
      </c>
      <c r="B10">
        <v>0.20599999999999999</v>
      </c>
    </row>
    <row r="11" spans="1:2" x14ac:dyDescent="0.45">
      <c r="A11">
        <v>11</v>
      </c>
      <c r="B11">
        <v>0.189</v>
      </c>
    </row>
    <row r="12" spans="1:2" x14ac:dyDescent="0.45">
      <c r="A12">
        <v>12</v>
      </c>
      <c r="B12">
        <v>0.17499999999999999</v>
      </c>
    </row>
    <row r="13" spans="1:2" x14ac:dyDescent="0.45">
      <c r="A13">
        <v>13</v>
      </c>
      <c r="B13">
        <v>0.16200000000000001</v>
      </c>
    </row>
    <row r="14" spans="1:2" x14ac:dyDescent="0.45">
      <c r="A14">
        <v>14</v>
      </c>
      <c r="B14">
        <v>0.152</v>
      </c>
    </row>
    <row r="15" spans="1:2" x14ac:dyDescent="0.45">
      <c r="A15">
        <v>15</v>
      </c>
      <c r="B15">
        <v>0.14199999999999999</v>
      </c>
    </row>
    <row r="16" spans="1:2" x14ac:dyDescent="0.45">
      <c r="A16">
        <v>16</v>
      </c>
      <c r="B16">
        <v>0.13400000000000001</v>
      </c>
    </row>
    <row r="17" spans="1:2" x14ac:dyDescent="0.45">
      <c r="A17">
        <v>17</v>
      </c>
      <c r="B17">
        <v>0.127</v>
      </c>
    </row>
    <row r="18" spans="1:2" x14ac:dyDescent="0.45">
      <c r="A18">
        <v>18</v>
      </c>
      <c r="B18" s="12">
        <v>0.12</v>
      </c>
    </row>
    <row r="19" spans="1:2" x14ac:dyDescent="0.45">
      <c r="A19">
        <v>19</v>
      </c>
      <c r="B19">
        <v>0.114</v>
      </c>
    </row>
    <row r="20" spans="1:2" x14ac:dyDescent="0.45">
      <c r="A20">
        <v>20</v>
      </c>
      <c r="B20">
        <v>0.109</v>
      </c>
    </row>
    <row r="21" spans="1:2" x14ac:dyDescent="0.45">
      <c r="A21">
        <v>21</v>
      </c>
      <c r="B21">
        <v>0.104</v>
      </c>
    </row>
    <row r="22" spans="1:2" x14ac:dyDescent="0.45">
      <c r="A22">
        <v>22</v>
      </c>
      <c r="B22">
        <v>9.9000000000000005E-2</v>
      </c>
    </row>
    <row r="23" spans="1:2" x14ac:dyDescent="0.45">
      <c r="A23">
        <v>23</v>
      </c>
      <c r="B23">
        <v>9.5000000000000001E-2</v>
      </c>
    </row>
    <row r="24" spans="1:2" x14ac:dyDescent="0.45">
      <c r="A24">
        <v>24</v>
      </c>
      <c r="B24">
        <v>9.1999999999999998E-2</v>
      </c>
    </row>
    <row r="25" spans="1:2" x14ac:dyDescent="0.45">
      <c r="A25">
        <v>25</v>
      </c>
      <c r="B25">
        <v>8.7999999999999995E-2</v>
      </c>
    </row>
    <row r="26" spans="1:2" x14ac:dyDescent="0.45">
      <c r="A26">
        <v>26</v>
      </c>
      <c r="B26">
        <v>8.5000000000000006E-2</v>
      </c>
    </row>
    <row r="27" spans="1:2" x14ac:dyDescent="0.45">
      <c r="A27">
        <v>27</v>
      </c>
      <c r="B27">
        <v>8.2000000000000003E-2</v>
      </c>
    </row>
    <row r="28" spans="1:2" x14ac:dyDescent="0.45">
      <c r="A28">
        <v>28</v>
      </c>
      <c r="B28">
        <v>7.9000000000000001E-2</v>
      </c>
    </row>
    <row r="29" spans="1:2" x14ac:dyDescent="0.45">
      <c r="A29">
        <v>29</v>
      </c>
      <c r="B29">
        <v>7.5999999999999998E-2</v>
      </c>
    </row>
    <row r="30" spans="1:2" x14ac:dyDescent="0.45">
      <c r="A30">
        <v>30</v>
      </c>
      <c r="B30">
        <v>7.3999999999999996E-2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入力例</vt:lpstr>
      <vt:lpstr>減価率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oguri</cp:lastModifiedBy>
  <dcterms:created xsi:type="dcterms:W3CDTF">2016-09-16T06:48:13Z</dcterms:created>
  <dcterms:modified xsi:type="dcterms:W3CDTF">2016-09-28T07:39:52Z</dcterms:modified>
</cp:coreProperties>
</file>